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7575" windowHeight="12270" activeTab="4"/>
  </bookViews>
  <sheets>
    <sheet name="prix d'un vélo" sheetId="1" r:id="rId1"/>
    <sheet name="inflation UE" sheetId="2" r:id="rId2"/>
    <sheet name="chiffres bruts indice santé" sheetId="10" r:id="rId3"/>
    <sheet name="graph indices" sheetId="4" r:id="rId4"/>
    <sheet name="UE évolution salariale" sheetId="11" r:id="rId5"/>
  </sheets>
  <calcPr calcId="114210"/>
</workbook>
</file>

<file path=xl/calcChain.xml><?xml version="1.0" encoding="utf-8"?>
<calcChain xmlns="http://schemas.openxmlformats.org/spreadsheetml/2006/main">
  <c r="L22" i="11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21"/>
  <c r="L6"/>
  <c r="L7"/>
  <c r="L8"/>
  <c r="L9"/>
  <c r="L10"/>
  <c r="L11"/>
  <c r="L12"/>
  <c r="L13"/>
  <c r="L14"/>
  <c r="L15"/>
  <c r="L16"/>
  <c r="L17"/>
  <c r="L5"/>
  <c r="J209" i="10"/>
  <c r="F209"/>
  <c r="E209"/>
  <c r="D209"/>
  <c r="J208"/>
  <c r="F208"/>
  <c r="E208"/>
  <c r="D208"/>
  <c r="J207"/>
  <c r="F207"/>
  <c r="E207"/>
  <c r="D207"/>
  <c r="J206"/>
  <c r="F206"/>
  <c r="E206"/>
  <c r="D206"/>
  <c r="J205"/>
  <c r="F205"/>
  <c r="E205"/>
  <c r="D205"/>
  <c r="J204"/>
  <c r="F204"/>
  <c r="E204"/>
  <c r="D204"/>
  <c r="J203"/>
  <c r="F203"/>
  <c r="E203"/>
  <c r="D203"/>
  <c r="J202"/>
  <c r="F202"/>
  <c r="E202"/>
  <c r="D202"/>
  <c r="J201"/>
  <c r="F201"/>
  <c r="E201"/>
  <c r="D201"/>
  <c r="J200"/>
  <c r="F200"/>
  <c r="E200"/>
  <c r="D200"/>
  <c r="J199"/>
  <c r="F199"/>
  <c r="E199"/>
  <c r="D199"/>
  <c r="J198"/>
  <c r="F198"/>
  <c r="E198"/>
  <c r="D198"/>
  <c r="J197"/>
  <c r="F197"/>
  <c r="E197"/>
  <c r="D197"/>
  <c r="J196"/>
  <c r="F196"/>
  <c r="E196"/>
  <c r="D196"/>
  <c r="J195"/>
  <c r="F195"/>
  <c r="E195"/>
  <c r="D195"/>
  <c r="J194"/>
  <c r="F194"/>
  <c r="E194"/>
  <c r="D194"/>
  <c r="J193"/>
  <c r="F193"/>
  <c r="E193"/>
  <c r="D193"/>
  <c r="J192"/>
  <c r="F192"/>
  <c r="E192"/>
  <c r="D192"/>
  <c r="J191"/>
  <c r="F191"/>
  <c r="E191"/>
  <c r="D191"/>
  <c r="J190"/>
  <c r="F190"/>
  <c r="E190"/>
  <c r="D190"/>
  <c r="J189"/>
  <c r="F189"/>
  <c r="E189"/>
  <c r="D189"/>
  <c r="J188"/>
  <c r="F188"/>
  <c r="E188"/>
  <c r="D188"/>
  <c r="J187"/>
  <c r="F187"/>
  <c r="E187"/>
  <c r="D187"/>
  <c r="J186"/>
  <c r="F186"/>
  <c r="E186"/>
  <c r="D186"/>
  <c r="J185"/>
  <c r="F185"/>
  <c r="E185"/>
  <c r="D185"/>
  <c r="J184"/>
  <c r="F184"/>
  <c r="E184"/>
  <c r="D184"/>
  <c r="J183"/>
  <c r="F183"/>
  <c r="E183"/>
  <c r="D183"/>
  <c r="J182"/>
  <c r="F182"/>
  <c r="E182"/>
  <c r="D182"/>
  <c r="J181"/>
  <c r="F181"/>
  <c r="E181"/>
  <c r="D181"/>
  <c r="J180"/>
  <c r="F180"/>
  <c r="E180"/>
  <c r="D180"/>
  <c r="J179"/>
  <c r="F179"/>
  <c r="E179"/>
  <c r="D179"/>
  <c r="J178"/>
  <c r="F178"/>
  <c r="E178"/>
  <c r="D178"/>
  <c r="J177"/>
  <c r="F177"/>
  <c r="E177"/>
  <c r="D177"/>
  <c r="J176"/>
  <c r="F176"/>
  <c r="E176"/>
  <c r="D176"/>
  <c r="J175"/>
  <c r="F175"/>
  <c r="E175"/>
  <c r="D175"/>
  <c r="J174"/>
  <c r="F174"/>
  <c r="E174"/>
  <c r="D174"/>
  <c r="J173"/>
  <c r="F173"/>
  <c r="E173"/>
  <c r="D173"/>
  <c r="J172"/>
  <c r="F172"/>
  <c r="E172"/>
  <c r="D172"/>
  <c r="J171"/>
  <c r="F171"/>
  <c r="E171"/>
  <c r="D171"/>
  <c r="J170"/>
  <c r="F170"/>
  <c r="E170"/>
  <c r="D170"/>
  <c r="J169"/>
  <c r="F169"/>
  <c r="E169"/>
  <c r="D169"/>
  <c r="J168"/>
  <c r="F168"/>
  <c r="E168"/>
  <c r="D168"/>
  <c r="J167"/>
  <c r="F167"/>
  <c r="E167"/>
  <c r="D167"/>
  <c r="J166"/>
  <c r="F166"/>
  <c r="E166"/>
  <c r="D166"/>
  <c r="J165"/>
  <c r="F165"/>
  <c r="E165"/>
  <c r="D165"/>
  <c r="J164"/>
  <c r="F164"/>
  <c r="E164"/>
  <c r="D164"/>
  <c r="J163"/>
  <c r="F163"/>
  <c r="E163"/>
  <c r="D163"/>
  <c r="J162"/>
  <c r="F162"/>
  <c r="E162"/>
  <c r="D162"/>
  <c r="J161"/>
  <c r="F161"/>
  <c r="E161"/>
  <c r="D161"/>
  <c r="J160"/>
  <c r="F160"/>
  <c r="E160"/>
  <c r="D160"/>
  <c r="J159"/>
  <c r="F159"/>
  <c r="E159"/>
  <c r="D159"/>
  <c r="J158"/>
  <c r="F158"/>
  <c r="E158"/>
  <c r="D158"/>
  <c r="J157"/>
  <c r="F157"/>
  <c r="E157"/>
  <c r="D157"/>
  <c r="J156"/>
  <c r="F156"/>
  <c r="E156"/>
  <c r="D156"/>
  <c r="J155"/>
  <c r="F155"/>
  <c r="E155"/>
  <c r="D155"/>
  <c r="J154"/>
  <c r="F154"/>
  <c r="E154"/>
  <c r="D154"/>
  <c r="J153"/>
  <c r="F153"/>
  <c r="E153"/>
  <c r="D153"/>
  <c r="J152"/>
  <c r="F152"/>
  <c r="E152"/>
  <c r="D152"/>
  <c r="J151"/>
  <c r="F151"/>
  <c r="E151"/>
  <c r="D151"/>
  <c r="J150"/>
  <c r="F150"/>
  <c r="E150"/>
  <c r="D150"/>
  <c r="J149"/>
  <c r="F149"/>
  <c r="E149"/>
  <c r="D149"/>
  <c r="J148"/>
  <c r="F148"/>
  <c r="E148"/>
  <c r="D148"/>
  <c r="J147"/>
  <c r="F147"/>
  <c r="E147"/>
  <c r="D147"/>
  <c r="J146"/>
  <c r="F146"/>
  <c r="E146"/>
  <c r="D146"/>
  <c r="J145"/>
  <c r="F145"/>
  <c r="E145"/>
  <c r="D145"/>
  <c r="J144"/>
  <c r="F144"/>
  <c r="E144"/>
  <c r="D144"/>
  <c r="J143"/>
  <c r="F143"/>
  <c r="E143"/>
  <c r="D143"/>
  <c r="J142"/>
  <c r="F142"/>
  <c r="E142"/>
  <c r="D142"/>
  <c r="J141"/>
  <c r="F141"/>
  <c r="E141"/>
  <c r="D141"/>
  <c r="J140"/>
  <c r="F140"/>
  <c r="E140"/>
  <c r="D140"/>
  <c r="J139"/>
  <c r="F139"/>
  <c r="E139"/>
  <c r="D139"/>
  <c r="J138"/>
  <c r="F138"/>
  <c r="E138"/>
  <c r="D138"/>
  <c r="J137"/>
  <c r="F137"/>
  <c r="E137"/>
  <c r="D137"/>
  <c r="J136"/>
  <c r="F136"/>
  <c r="E136"/>
  <c r="D136"/>
  <c r="J135"/>
  <c r="F135"/>
  <c r="E135"/>
  <c r="D135"/>
  <c r="J134"/>
  <c r="F134"/>
  <c r="E134"/>
  <c r="D134"/>
  <c r="J133"/>
  <c r="F133"/>
  <c r="E133"/>
  <c r="D133"/>
  <c r="J132"/>
  <c r="F132"/>
  <c r="E132"/>
  <c r="D132"/>
  <c r="J131"/>
  <c r="F131"/>
  <c r="E131"/>
  <c r="D131"/>
  <c r="J130"/>
  <c r="F130"/>
  <c r="E130"/>
  <c r="D130"/>
  <c r="J129"/>
  <c r="F129"/>
  <c r="E129"/>
  <c r="D129"/>
  <c r="J128"/>
  <c r="F128"/>
  <c r="E128"/>
  <c r="D128"/>
  <c r="J127"/>
  <c r="F127"/>
  <c r="E127"/>
  <c r="D127"/>
  <c r="J126"/>
  <c r="F126"/>
  <c r="E126"/>
  <c r="D126"/>
  <c r="J125"/>
  <c r="F125"/>
  <c r="E125"/>
  <c r="D125"/>
  <c r="J124"/>
  <c r="F124"/>
  <c r="E124"/>
  <c r="D124"/>
  <c r="J123"/>
  <c r="F123"/>
  <c r="E123"/>
  <c r="D123"/>
  <c r="J122"/>
  <c r="F122"/>
  <c r="E122"/>
  <c r="D122"/>
  <c r="J121"/>
  <c r="F121"/>
  <c r="E121"/>
  <c r="D121"/>
  <c r="J120"/>
  <c r="F120"/>
  <c r="E120"/>
  <c r="D120"/>
  <c r="J119"/>
  <c r="F119"/>
  <c r="E119"/>
  <c r="D119"/>
  <c r="J118"/>
  <c r="F118"/>
  <c r="E118"/>
  <c r="D118"/>
  <c r="J117"/>
  <c r="F117"/>
  <c r="E117"/>
  <c r="D117"/>
  <c r="J116"/>
  <c r="F116"/>
  <c r="E116"/>
  <c r="D116"/>
  <c r="J115"/>
  <c r="F115"/>
  <c r="E115"/>
  <c r="D115"/>
  <c r="J114"/>
  <c r="F114"/>
  <c r="E114"/>
  <c r="D114"/>
  <c r="J113"/>
  <c r="F113"/>
  <c r="E113"/>
  <c r="D113"/>
  <c r="J112"/>
  <c r="F112"/>
  <c r="E112"/>
  <c r="D112"/>
  <c r="J111"/>
  <c r="F111"/>
  <c r="E111"/>
  <c r="D111"/>
  <c r="J110"/>
  <c r="F110"/>
  <c r="E110"/>
  <c r="D110"/>
  <c r="J109"/>
  <c r="F109"/>
  <c r="E109"/>
  <c r="D109"/>
  <c r="J108"/>
  <c r="F108"/>
  <c r="E108"/>
  <c r="D108"/>
  <c r="J107"/>
  <c r="F107"/>
  <c r="E107"/>
  <c r="D107"/>
  <c r="J106"/>
  <c r="F106"/>
  <c r="E106"/>
  <c r="D106"/>
  <c r="J105"/>
  <c r="F105"/>
  <c r="E105"/>
  <c r="D105"/>
  <c r="J104"/>
  <c r="F104"/>
  <c r="E104"/>
  <c r="D104"/>
  <c r="J103"/>
  <c r="F103"/>
  <c r="E103"/>
  <c r="D103"/>
  <c r="J102"/>
  <c r="F102"/>
  <c r="E102"/>
  <c r="D102"/>
  <c r="J101"/>
  <c r="F101"/>
  <c r="E101"/>
  <c r="D101"/>
  <c r="J100"/>
  <c r="F100"/>
  <c r="E100"/>
  <c r="D100"/>
  <c r="J99"/>
  <c r="F99"/>
  <c r="E99"/>
  <c r="D99"/>
  <c r="J98"/>
  <c r="F98"/>
  <c r="E98"/>
  <c r="D98"/>
  <c r="J97"/>
  <c r="F97"/>
  <c r="E97"/>
  <c r="D97"/>
  <c r="J96"/>
  <c r="F96"/>
  <c r="E96"/>
  <c r="D96"/>
  <c r="J95"/>
  <c r="F95"/>
  <c r="E95"/>
  <c r="D95"/>
  <c r="J94"/>
  <c r="F94"/>
  <c r="E94"/>
  <c r="D94"/>
  <c r="J93"/>
  <c r="F93"/>
  <c r="E93"/>
  <c r="D93"/>
  <c r="J92"/>
  <c r="F92"/>
  <c r="E92"/>
  <c r="D92"/>
  <c r="J91"/>
  <c r="F91"/>
  <c r="E91"/>
  <c r="D91"/>
  <c r="J90"/>
  <c r="F90"/>
  <c r="E90"/>
  <c r="D90"/>
  <c r="J89"/>
  <c r="F89"/>
  <c r="E89"/>
  <c r="D89"/>
  <c r="J88"/>
  <c r="F88"/>
  <c r="E88"/>
  <c r="D88"/>
  <c r="J87"/>
  <c r="F87"/>
  <c r="E87"/>
  <c r="D87"/>
  <c r="J86"/>
  <c r="F86"/>
  <c r="E86"/>
  <c r="D86"/>
  <c r="J85"/>
  <c r="F85"/>
  <c r="E85"/>
  <c r="D85"/>
  <c r="J84"/>
  <c r="F84"/>
  <c r="E84"/>
  <c r="D84"/>
  <c r="J83"/>
  <c r="F83"/>
  <c r="E83"/>
  <c r="D83"/>
  <c r="J82"/>
  <c r="F82"/>
  <c r="E82"/>
  <c r="D82"/>
  <c r="J81"/>
  <c r="F81"/>
  <c r="E81"/>
  <c r="D81"/>
  <c r="J80"/>
  <c r="F80"/>
  <c r="E80"/>
  <c r="D80"/>
  <c r="J79"/>
  <c r="F79"/>
  <c r="E79"/>
  <c r="D79"/>
  <c r="J78"/>
  <c r="F78"/>
  <c r="E78"/>
  <c r="D78"/>
  <c r="F77"/>
  <c r="E77"/>
  <c r="D77"/>
  <c r="F76"/>
  <c r="E76"/>
  <c r="D76"/>
  <c r="F75"/>
  <c r="E75"/>
  <c r="D75"/>
  <c r="F74"/>
  <c r="E74"/>
  <c r="D74"/>
  <c r="F73"/>
  <c r="E73"/>
  <c r="D73"/>
  <c r="F72"/>
  <c r="E72"/>
  <c r="D72"/>
  <c r="F71"/>
  <c r="E71"/>
  <c r="D71"/>
  <c r="F70"/>
  <c r="E70"/>
  <c r="D70"/>
  <c r="F69"/>
  <c r="E69"/>
  <c r="D69"/>
  <c r="F68"/>
  <c r="E68"/>
  <c r="D68"/>
  <c r="L16"/>
  <c r="J67"/>
  <c r="G67"/>
  <c r="I67"/>
  <c r="F67"/>
  <c r="E67"/>
  <c r="H67"/>
  <c r="D67"/>
  <c r="L15"/>
  <c r="J65"/>
  <c r="H66"/>
  <c r="F66"/>
  <c r="E66"/>
  <c r="D66"/>
  <c r="G66"/>
  <c r="L14"/>
  <c r="G65"/>
  <c r="I65"/>
  <c r="F65"/>
  <c r="E65"/>
  <c r="H65"/>
  <c r="D65"/>
  <c r="J64"/>
  <c r="G64"/>
  <c r="I64"/>
  <c r="F64"/>
  <c r="E64"/>
  <c r="H64"/>
  <c r="D64"/>
  <c r="G63"/>
  <c r="I63"/>
  <c r="F63"/>
  <c r="E63"/>
  <c r="H63"/>
  <c r="D63"/>
  <c r="J62"/>
  <c r="G62"/>
  <c r="I62"/>
  <c r="F62"/>
  <c r="E62"/>
  <c r="H62"/>
  <c r="D62"/>
  <c r="G61"/>
  <c r="I61"/>
  <c r="F61"/>
  <c r="E61"/>
  <c r="H61"/>
  <c r="D61"/>
  <c r="J60"/>
  <c r="G60"/>
  <c r="I60"/>
  <c r="F60"/>
  <c r="E60"/>
  <c r="H60"/>
  <c r="D60"/>
  <c r="G59"/>
  <c r="I59"/>
  <c r="F59"/>
  <c r="E59"/>
  <c r="H59"/>
  <c r="D59"/>
  <c r="J58"/>
  <c r="G58"/>
  <c r="I58"/>
  <c r="F58"/>
  <c r="E58"/>
  <c r="H58"/>
  <c r="D58"/>
  <c r="G57"/>
  <c r="I57"/>
  <c r="F57"/>
  <c r="E57"/>
  <c r="H57"/>
  <c r="D57"/>
  <c r="J56"/>
  <c r="G56"/>
  <c r="I56"/>
  <c r="F56"/>
  <c r="E56"/>
  <c r="H56"/>
  <c r="D56"/>
  <c r="G55"/>
  <c r="I55"/>
  <c r="F55"/>
  <c r="E55"/>
  <c r="H55"/>
  <c r="D55"/>
  <c r="J54"/>
  <c r="G54"/>
  <c r="I54"/>
  <c r="F54"/>
  <c r="E54"/>
  <c r="H54"/>
  <c r="D54"/>
  <c r="I53"/>
  <c r="G53"/>
  <c r="F53"/>
  <c r="E53"/>
  <c r="H53"/>
  <c r="D53"/>
  <c r="G52"/>
  <c r="I52"/>
  <c r="F52"/>
  <c r="E52"/>
  <c r="H52"/>
  <c r="D52"/>
  <c r="I51"/>
  <c r="G51"/>
  <c r="F51"/>
  <c r="E51"/>
  <c r="H51"/>
  <c r="D51"/>
  <c r="G50"/>
  <c r="I50"/>
  <c r="F50"/>
  <c r="E50"/>
  <c r="H50"/>
  <c r="D50"/>
  <c r="I49"/>
  <c r="G49"/>
  <c r="F49"/>
  <c r="E49"/>
  <c r="H49"/>
  <c r="D49"/>
  <c r="G48"/>
  <c r="I48"/>
  <c r="F48"/>
  <c r="E48"/>
  <c r="H48"/>
  <c r="D48"/>
  <c r="I47"/>
  <c r="G47"/>
  <c r="F47"/>
  <c r="E47"/>
  <c r="H47"/>
  <c r="D47"/>
  <c r="G46"/>
  <c r="I46"/>
  <c r="F46"/>
  <c r="E46"/>
  <c r="H46"/>
  <c r="D46"/>
  <c r="I45"/>
  <c r="G45"/>
  <c r="F45"/>
  <c r="E45"/>
  <c r="H45"/>
  <c r="D45"/>
  <c r="G44"/>
  <c r="I44"/>
  <c r="F44"/>
  <c r="E44"/>
  <c r="H44"/>
  <c r="D44"/>
  <c r="I43"/>
  <c r="G43"/>
  <c r="F43"/>
  <c r="E43"/>
  <c r="H43"/>
  <c r="D43"/>
  <c r="G42"/>
  <c r="I42"/>
  <c r="F42"/>
  <c r="E42"/>
  <c r="H42"/>
  <c r="D42"/>
  <c r="F41"/>
  <c r="E41"/>
  <c r="D41"/>
  <c r="G40"/>
  <c r="I40"/>
  <c r="F40"/>
  <c r="E40"/>
  <c r="H40"/>
  <c r="D40"/>
  <c r="F39"/>
  <c r="E39"/>
  <c r="D39"/>
  <c r="G38"/>
  <c r="I38"/>
  <c r="F38"/>
  <c r="E38"/>
  <c r="H38"/>
  <c r="D38"/>
  <c r="F37"/>
  <c r="E37"/>
  <c r="D37"/>
  <c r="G36"/>
  <c r="I36"/>
  <c r="F36"/>
  <c r="E36"/>
  <c r="H36"/>
  <c r="D36"/>
  <c r="F35"/>
  <c r="E35"/>
  <c r="D35"/>
  <c r="G34"/>
  <c r="I34"/>
  <c r="F34"/>
  <c r="E34"/>
  <c r="H34"/>
  <c r="D34"/>
  <c r="F33"/>
  <c r="E33"/>
  <c r="D33"/>
  <c r="G32"/>
  <c r="I32"/>
  <c r="F32"/>
  <c r="E32"/>
  <c r="H32"/>
  <c r="D32"/>
  <c r="F31"/>
  <c r="E31"/>
  <c r="D31"/>
  <c r="G30"/>
  <c r="I30"/>
  <c r="F30"/>
  <c r="E30"/>
  <c r="H30"/>
  <c r="D30"/>
  <c r="F29"/>
  <c r="E29"/>
  <c r="D29"/>
  <c r="G28"/>
  <c r="I28"/>
  <c r="F28"/>
  <c r="E28"/>
  <c r="H28"/>
  <c r="D28"/>
  <c r="F27"/>
  <c r="E27"/>
  <c r="D27"/>
  <c r="G26"/>
  <c r="I26"/>
  <c r="F26"/>
  <c r="E26"/>
  <c r="H26"/>
  <c r="D26"/>
  <c r="F25"/>
  <c r="E25"/>
  <c r="D25"/>
  <c r="G24"/>
  <c r="I24"/>
  <c r="F24"/>
  <c r="E24"/>
  <c r="H24"/>
  <c r="D24"/>
  <c r="F23"/>
  <c r="E23"/>
  <c r="D23"/>
  <c r="G22"/>
  <c r="I22"/>
  <c r="F22"/>
  <c r="E22"/>
  <c r="H22"/>
  <c r="D22"/>
  <c r="F21"/>
  <c r="E21"/>
  <c r="D21"/>
  <c r="G20"/>
  <c r="I20"/>
  <c r="F20"/>
  <c r="E20"/>
  <c r="H20"/>
  <c r="D20"/>
  <c r="F19"/>
  <c r="E19"/>
  <c r="D19"/>
  <c r="G18"/>
  <c r="I18"/>
  <c r="F18"/>
  <c r="E18"/>
  <c r="H18"/>
  <c r="D18"/>
  <c r="F17"/>
  <c r="E17"/>
  <c r="D17"/>
  <c r="G17"/>
  <c r="H17"/>
  <c r="G16"/>
  <c r="I16"/>
  <c r="F16"/>
  <c r="E16"/>
  <c r="H16"/>
  <c r="D16"/>
  <c r="F15"/>
  <c r="E15"/>
  <c r="D15"/>
  <c r="G15"/>
  <c r="H15"/>
  <c r="G14"/>
  <c r="I14"/>
  <c r="F14"/>
  <c r="E14"/>
  <c r="H14"/>
  <c r="D14"/>
  <c r="F13"/>
  <c r="E13"/>
  <c r="D13"/>
  <c r="G13"/>
  <c r="H13"/>
  <c r="G12"/>
  <c r="I12"/>
  <c r="F12"/>
  <c r="E12"/>
  <c r="H12"/>
  <c r="D12"/>
  <c r="G11"/>
  <c r="I11"/>
  <c r="F11"/>
  <c r="E11"/>
  <c r="H11"/>
  <c r="D11"/>
  <c r="D10"/>
  <c r="F8"/>
  <c r="C2" i="1"/>
  <c r="A3"/>
  <c r="C3"/>
  <c r="A4"/>
  <c r="C4"/>
  <c r="A5"/>
  <c r="C5"/>
  <c r="A6"/>
  <c r="C6"/>
  <c r="A7"/>
  <c r="C7"/>
  <c r="A8"/>
  <c r="C8"/>
  <c r="A9"/>
  <c r="C9"/>
  <c r="A10"/>
  <c r="C10"/>
  <c r="A11"/>
  <c r="C11"/>
  <c r="A12"/>
  <c r="C12"/>
  <c r="A13"/>
  <c r="C13"/>
  <c r="A14"/>
  <c r="C14"/>
  <c r="A15"/>
  <c r="C15"/>
  <c r="A16"/>
  <c r="C16"/>
  <c r="A17"/>
  <c r="C17"/>
  <c r="A18"/>
  <c r="C18"/>
  <c r="A19"/>
  <c r="C19"/>
  <c r="A20"/>
  <c r="C20"/>
  <c r="A21"/>
  <c r="C21"/>
  <c r="J55" i="10"/>
  <c r="J57"/>
  <c r="J59"/>
  <c r="J61"/>
  <c r="J63"/>
  <c r="I15"/>
  <c r="I13"/>
  <c r="I17"/>
  <c r="I21"/>
  <c r="I29"/>
  <c r="I37"/>
  <c r="J53"/>
  <c r="J52"/>
  <c r="J51"/>
  <c r="J50"/>
  <c r="J49"/>
  <c r="J48"/>
  <c r="J47"/>
  <c r="J46"/>
  <c r="J45"/>
  <c r="J44"/>
  <c r="J43"/>
  <c r="J42"/>
  <c r="G19"/>
  <c r="H19"/>
  <c r="H210"/>
  <c r="G21"/>
  <c r="H21"/>
  <c r="G23"/>
  <c r="H23"/>
  <c r="G25"/>
  <c r="H25"/>
  <c r="G27"/>
  <c r="H27"/>
  <c r="G29"/>
  <c r="H29"/>
  <c r="G31"/>
  <c r="H31"/>
  <c r="G33"/>
  <c r="H33"/>
  <c r="G35"/>
  <c r="H35"/>
  <c r="G37"/>
  <c r="H37"/>
  <c r="G39"/>
  <c r="H39"/>
  <c r="G41"/>
  <c r="H41"/>
  <c r="I66"/>
  <c r="J66"/>
  <c r="G68"/>
  <c r="H68"/>
  <c r="G69"/>
  <c r="H69"/>
  <c r="G70"/>
  <c r="H70"/>
  <c r="G71"/>
  <c r="H71"/>
  <c r="G72"/>
  <c r="H72"/>
  <c r="G73"/>
  <c r="H73"/>
  <c r="G74"/>
  <c r="H74"/>
  <c r="G75"/>
  <c r="H75"/>
  <c r="G76"/>
  <c r="H76"/>
  <c r="G77"/>
  <c r="H77"/>
  <c r="G78"/>
  <c r="H78"/>
  <c r="G79"/>
  <c r="H79"/>
  <c r="G80"/>
  <c r="H80"/>
  <c r="G81"/>
  <c r="H81"/>
  <c r="G82"/>
  <c r="H82"/>
  <c r="G83"/>
  <c r="H83"/>
  <c r="G84"/>
  <c r="H84"/>
  <c r="G85"/>
  <c r="H85"/>
  <c r="G86"/>
  <c r="H86"/>
  <c r="G87"/>
  <c r="H87"/>
  <c r="G88"/>
  <c r="H88"/>
  <c r="G89"/>
  <c r="H89"/>
  <c r="G90"/>
  <c r="H90"/>
  <c r="G91"/>
  <c r="H91"/>
  <c r="G92"/>
  <c r="H92"/>
  <c r="G93"/>
  <c r="H93"/>
  <c r="G94"/>
  <c r="H94"/>
  <c r="G95"/>
  <c r="H95"/>
  <c r="G96"/>
  <c r="H96"/>
  <c r="G97"/>
  <c r="H97"/>
  <c r="G98"/>
  <c r="H98"/>
  <c r="G99"/>
  <c r="H99"/>
  <c r="G100"/>
  <c r="H100"/>
  <c r="G101"/>
  <c r="H101"/>
  <c r="I41"/>
  <c r="I68"/>
  <c r="J68"/>
  <c r="I69"/>
  <c r="J69"/>
  <c r="I70"/>
  <c r="J70"/>
  <c r="I71"/>
  <c r="J71"/>
  <c r="I72"/>
  <c r="J72"/>
  <c r="I73"/>
  <c r="J73"/>
  <c r="I74"/>
  <c r="J74"/>
  <c r="I75"/>
  <c r="J75"/>
  <c r="I76"/>
  <c r="J76"/>
  <c r="I77"/>
  <c r="J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38"/>
  <c r="I140"/>
  <c r="I142"/>
  <c r="I144"/>
  <c r="I146"/>
  <c r="G102"/>
  <c r="H102"/>
  <c r="G103"/>
  <c r="H103"/>
  <c r="G104"/>
  <c r="H104"/>
  <c r="G105"/>
  <c r="H105"/>
  <c r="G106"/>
  <c r="H106"/>
  <c r="G107"/>
  <c r="H107"/>
  <c r="G108"/>
  <c r="H108"/>
  <c r="G109"/>
  <c r="H109"/>
  <c r="G110"/>
  <c r="H110"/>
  <c r="G111"/>
  <c r="H111"/>
  <c r="G112"/>
  <c r="H112"/>
  <c r="G113"/>
  <c r="H113"/>
  <c r="G114"/>
  <c r="H114"/>
  <c r="G115"/>
  <c r="H115"/>
  <c r="G116"/>
  <c r="H116"/>
  <c r="G117"/>
  <c r="H117"/>
  <c r="G118"/>
  <c r="H118"/>
  <c r="G119"/>
  <c r="H119"/>
  <c r="G120"/>
  <c r="H120"/>
  <c r="G121"/>
  <c r="H121"/>
  <c r="G122"/>
  <c r="H122"/>
  <c r="G123"/>
  <c r="H123"/>
  <c r="G124"/>
  <c r="H124"/>
  <c r="G125"/>
  <c r="H125"/>
  <c r="G126"/>
  <c r="H126"/>
  <c r="G127"/>
  <c r="H127"/>
  <c r="G128"/>
  <c r="H128"/>
  <c r="G129"/>
  <c r="H129"/>
  <c r="G130"/>
  <c r="H130"/>
  <c r="G131"/>
  <c r="H131"/>
  <c r="G132"/>
  <c r="H132"/>
  <c r="G133"/>
  <c r="H133"/>
  <c r="G134"/>
  <c r="H134"/>
  <c r="G135"/>
  <c r="H135"/>
  <c r="G136"/>
  <c r="H136"/>
  <c r="G137"/>
  <c r="H137"/>
  <c r="G138"/>
  <c r="H138"/>
  <c r="G139"/>
  <c r="H139"/>
  <c r="G140"/>
  <c r="H140"/>
  <c r="G141"/>
  <c r="H141"/>
  <c r="G142"/>
  <c r="H142"/>
  <c r="G143"/>
  <c r="H143"/>
  <c r="G144"/>
  <c r="H144"/>
  <c r="G145"/>
  <c r="H145"/>
  <c r="G146"/>
  <c r="H146"/>
  <c r="G147"/>
  <c r="H147"/>
  <c r="G148"/>
  <c r="H148"/>
  <c r="G149"/>
  <c r="H149"/>
  <c r="G150"/>
  <c r="H150"/>
  <c r="G151"/>
  <c r="H151"/>
  <c r="G152"/>
  <c r="H152"/>
  <c r="G153"/>
  <c r="H153"/>
  <c r="G154"/>
  <c r="H154"/>
  <c r="G155"/>
  <c r="H155"/>
  <c r="G156"/>
  <c r="H156"/>
  <c r="G157"/>
  <c r="H157"/>
  <c r="G158"/>
  <c r="H158"/>
  <c r="G159"/>
  <c r="H159"/>
  <c r="G160"/>
  <c r="H160"/>
  <c r="G161"/>
  <c r="H161"/>
  <c r="G162"/>
  <c r="H162"/>
  <c r="G163"/>
  <c r="H163"/>
  <c r="G164"/>
  <c r="H164"/>
  <c r="G165"/>
  <c r="H165"/>
  <c r="G166"/>
  <c r="H166"/>
  <c r="G167"/>
  <c r="H167"/>
  <c r="G168"/>
  <c r="H168"/>
  <c r="G169"/>
  <c r="H169"/>
  <c r="G170"/>
  <c r="H170"/>
  <c r="G171"/>
  <c r="H171"/>
  <c r="G172"/>
  <c r="H172"/>
  <c r="G173"/>
  <c r="H173"/>
  <c r="G174"/>
  <c r="H174"/>
  <c r="G175"/>
  <c r="H175"/>
  <c r="G176"/>
  <c r="H176"/>
  <c r="G177"/>
  <c r="H177"/>
  <c r="G178"/>
  <c r="H178"/>
  <c r="G179"/>
  <c r="H179"/>
  <c r="G180"/>
  <c r="H180"/>
  <c r="G181"/>
  <c r="H181"/>
  <c r="G182"/>
  <c r="H182"/>
  <c r="G183"/>
  <c r="H183"/>
  <c r="G184"/>
  <c r="H184"/>
  <c r="G185"/>
  <c r="H185"/>
  <c r="G186"/>
  <c r="H186"/>
  <c r="G187"/>
  <c r="H187"/>
  <c r="G188"/>
  <c r="H188"/>
  <c r="G189"/>
  <c r="H189"/>
  <c r="G190"/>
  <c r="H190"/>
  <c r="G191"/>
  <c r="H191"/>
  <c r="G192"/>
  <c r="H192"/>
  <c r="G193"/>
  <c r="H193"/>
  <c r="G194"/>
  <c r="H194"/>
  <c r="G195"/>
  <c r="H195"/>
  <c r="G196"/>
  <c r="H196"/>
  <c r="G197"/>
  <c r="H197"/>
  <c r="G198"/>
  <c r="H198"/>
  <c r="G199"/>
  <c r="H199"/>
  <c r="G200"/>
  <c r="H200"/>
  <c r="G201"/>
  <c r="H201"/>
  <c r="G202"/>
  <c r="H202"/>
  <c r="G203"/>
  <c r="H203"/>
  <c r="G204"/>
  <c r="H204"/>
  <c r="G205"/>
  <c r="H205"/>
  <c r="G206"/>
  <c r="H206"/>
  <c r="G207"/>
  <c r="H207"/>
  <c r="G208"/>
  <c r="H208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G209"/>
  <c r="H209"/>
  <c r="I209"/>
  <c r="I137"/>
  <c r="I135"/>
  <c r="I133"/>
  <c r="I131"/>
  <c r="I129"/>
  <c r="I127"/>
  <c r="I125"/>
  <c r="I123"/>
  <c r="I121"/>
  <c r="I119"/>
  <c r="I117"/>
  <c r="I115"/>
  <c r="I113"/>
  <c r="I111"/>
  <c r="I109"/>
  <c r="I107"/>
  <c r="I105"/>
  <c r="I103"/>
  <c r="I35"/>
  <c r="I27"/>
  <c r="I19"/>
  <c r="I210"/>
  <c r="H211"/>
  <c r="I145"/>
  <c r="I143"/>
  <c r="I141"/>
  <c r="I139"/>
  <c r="I211"/>
  <c r="I136"/>
  <c r="I134"/>
  <c r="I132"/>
  <c r="I130"/>
  <c r="I128"/>
  <c r="I126"/>
  <c r="I124"/>
  <c r="I122"/>
  <c r="I120"/>
  <c r="I118"/>
  <c r="I116"/>
  <c r="I114"/>
  <c r="I112"/>
  <c r="I110"/>
  <c r="I108"/>
  <c r="I106"/>
  <c r="I104"/>
  <c r="I102"/>
  <c r="I33"/>
  <c r="I25"/>
  <c r="I39"/>
  <c r="I31"/>
  <c r="I23"/>
</calcChain>
</file>

<file path=xl/sharedStrings.xml><?xml version="1.0" encoding="utf-8"?>
<sst xmlns="http://schemas.openxmlformats.org/spreadsheetml/2006/main" count="123" uniqueCount="96">
  <si>
    <t>GEO/TIME</t>
  </si>
  <si>
    <t>2010</t>
  </si>
  <si>
    <t>2008</t>
  </si>
  <si>
    <t>2006</t>
  </si>
  <si>
    <t>2004</t>
  </si>
  <si>
    <t>2002</t>
  </si>
  <si>
    <t>2000</t>
  </si>
  <si>
    <t>1998</t>
  </si>
  <si>
    <t>1996</t>
  </si>
  <si>
    <t>:</t>
  </si>
  <si>
    <t>Belgique</t>
  </si>
  <si>
    <t>Danemark</t>
  </si>
  <si>
    <t>Irlande</t>
  </si>
  <si>
    <t>Grèce</t>
  </si>
  <si>
    <t>Espagne</t>
  </si>
  <si>
    <t>France</t>
  </si>
  <si>
    <t>Italie</t>
  </si>
  <si>
    <t>Luxembourg</t>
  </si>
  <si>
    <t>Pays-Bas</t>
  </si>
  <si>
    <t>Autriche</t>
  </si>
  <si>
    <t>Portugal</t>
  </si>
  <si>
    <t>Finlande</t>
  </si>
  <si>
    <t>Suède</t>
  </si>
  <si>
    <t>Royaume-Uni</t>
  </si>
  <si>
    <t>États-Unis</t>
  </si>
  <si>
    <t>UE (15 pays)</t>
  </si>
  <si>
    <t>Zone euro</t>
  </si>
  <si>
    <t>Allemagne</t>
  </si>
  <si>
    <t>santé</t>
  </si>
  <si>
    <t>conso</t>
  </si>
  <si>
    <t>santé lissé</t>
  </si>
  <si>
    <t>prix à la pompe 1litre de super sans plomb95</t>
  </si>
  <si>
    <t>Norvège</t>
  </si>
  <si>
    <t>G-B</t>
  </si>
  <si>
    <t>Latvia</t>
  </si>
  <si>
    <t>Romania</t>
  </si>
  <si>
    <t>Estonia</t>
  </si>
  <si>
    <t>Lithuania</t>
  </si>
  <si>
    <t>Bulgaria</t>
  </si>
  <si>
    <t>Hungary</t>
  </si>
  <si>
    <t>Slovakia</t>
  </si>
  <si>
    <t>Czech Republic</t>
  </si>
  <si>
    <t>Slovenia</t>
  </si>
  <si>
    <t>Cyprus</t>
  </si>
  <si>
    <t>UK</t>
  </si>
  <si>
    <t>Finland</t>
  </si>
  <si>
    <t>Poland</t>
  </si>
  <si>
    <t>Denmark</t>
  </si>
  <si>
    <t>Norway</t>
  </si>
  <si>
    <t>Ireland</t>
  </si>
  <si>
    <t>Belgium</t>
  </si>
  <si>
    <t>Greece</t>
  </si>
  <si>
    <t>Sweden</t>
  </si>
  <si>
    <t>Italy</t>
  </si>
  <si>
    <t>Austria</t>
  </si>
  <si>
    <t>no data</t>
  </si>
  <si>
    <t>Germany</t>
  </si>
  <si>
    <t>Netherlands</t>
  </si>
  <si>
    <t>All countries</t>
  </si>
  <si>
    <t>Spain</t>
  </si>
  <si>
    <t>Euro-zone</t>
  </si>
  <si>
    <t>Malta</t>
  </si>
  <si>
    <t>Whole EU</t>
  </si>
  <si>
    <t>EU 15 and Norway</t>
  </si>
  <si>
    <t>EU 15</t>
  </si>
  <si>
    <t>New Member States (2004)</t>
  </si>
  <si>
    <t>prix indexé d'un vélo</t>
  </si>
  <si>
    <t>salaire non indexé</t>
  </si>
  <si>
    <t>2% d'inflation annuelle</t>
  </si>
  <si>
    <t>année</t>
  </si>
  <si>
    <t>Source : eurostat http://epp.eurostat.ec.europa.eu/portal/page/portal/eurostat/home/</t>
  </si>
  <si>
    <t>évolution de l'inflation dans divers pays européens + Etats-Unis</t>
  </si>
  <si>
    <t>source : SPF Economie, Service statistique http://statbel.fgov.be/fr/statistiques/chiffres/economie/prix_consommation/indices_prix_consommation/</t>
  </si>
  <si>
    <t xml:space="preserve">L'indice des prix à la consommation, l'indice santé, l'indice santé quadrimestriel dit "lissé" </t>
  </si>
  <si>
    <t>Le prix de l'essence à la pompe</t>
  </si>
  <si>
    <t>mois</t>
  </si>
  <si>
    <t>indice des prix à la consommation</t>
  </si>
  <si>
    <t>indice santé</t>
  </si>
  <si>
    <t>indice santé lissé</t>
  </si>
  <si>
    <t xml:space="preserve">évloution de 1000 € de 06/1994 à 12/2010 sur base des trois indices </t>
  </si>
  <si>
    <t>différence cumulée</t>
  </si>
  <si>
    <t>différence cumulée ces 5 dernières années</t>
  </si>
  <si>
    <t>différence conso / santé lissé en €</t>
  </si>
  <si>
    <t>différence santé / santé lissé en €</t>
  </si>
  <si>
    <t>prix de l'essence à la pompe à partir de 1997 en €</t>
  </si>
  <si>
    <t xml:space="preserve"> augmentations salariales en % via négociations collectives</t>
  </si>
  <si>
    <t>Hongrie</t>
  </si>
  <si>
    <t>Pays (en jaune, les pays du graphe)</t>
  </si>
  <si>
    <t>inconnu</t>
  </si>
  <si>
    <t>Pologne</t>
  </si>
  <si>
    <t>somme des augmentations en %</t>
  </si>
  <si>
    <t>Pays</t>
  </si>
  <si>
    <t>Evolution des salaires dans divers pays de l'Union européenne</t>
  </si>
  <si>
    <t>somme des augmentations en % 2004-2009</t>
  </si>
  <si>
    <t>Source : rapports annuels Eiro : http://www.eurofound.europa.eu/eiro/</t>
  </si>
  <si>
    <t>Augmentations en % des salaires moyens</t>
  </si>
</sst>
</file>

<file path=xl/styles.xml><?xml version="1.0" encoding="utf-8"?>
<styleSheet xmlns="http://schemas.openxmlformats.org/spreadsheetml/2006/main">
  <numFmts count="4">
    <numFmt numFmtId="164" formatCode="#0.00"/>
    <numFmt numFmtId="165" formatCode="#0.0"/>
    <numFmt numFmtId="166" formatCode="0.00_ ;[Red]\-0.00\ "/>
    <numFmt numFmtId="167" formatCode="0.0000"/>
  </numFmts>
  <fonts count="10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12"/>
      <color indexed="10"/>
      <name val="Calibri"/>
      <family val="2"/>
    </font>
    <font>
      <b/>
      <sz val="12"/>
      <color indexed="40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0"/>
      </top>
      <bottom/>
      <diagonal/>
    </border>
    <border>
      <left/>
      <right style="medium">
        <color indexed="60"/>
      </right>
      <top style="medium">
        <color indexed="60"/>
      </top>
      <bottom/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thin">
        <color indexed="8"/>
      </bottom>
      <diagonal/>
    </border>
    <border>
      <left style="medium">
        <color indexed="60"/>
      </left>
      <right style="medium">
        <color indexed="60"/>
      </right>
      <top style="thin">
        <color indexed="8"/>
      </top>
      <bottom style="thin">
        <color indexed="8"/>
      </bottom>
      <diagonal/>
    </border>
    <border>
      <left style="medium">
        <color indexed="60"/>
      </left>
      <right style="medium">
        <color indexed="60"/>
      </right>
      <top style="thin">
        <color indexed="8"/>
      </top>
      <bottom/>
      <diagonal/>
    </border>
    <border>
      <left style="medium">
        <color indexed="60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0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0"/>
      </left>
      <right/>
      <top style="medium">
        <color indexed="60"/>
      </top>
      <bottom/>
      <diagonal/>
    </border>
    <border>
      <left style="medium">
        <color indexed="6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0"/>
      </right>
      <top/>
      <bottom/>
      <diagonal/>
    </border>
    <border>
      <left style="medium">
        <color indexed="60"/>
      </left>
      <right style="thin">
        <color indexed="8"/>
      </right>
      <top style="thin">
        <color indexed="8"/>
      </top>
      <bottom style="medium">
        <color indexed="6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0"/>
      </bottom>
      <diagonal/>
    </border>
    <border>
      <left style="thin">
        <color indexed="8"/>
      </left>
      <right/>
      <top/>
      <bottom style="medium">
        <color indexed="60"/>
      </bottom>
      <diagonal/>
    </border>
    <border>
      <left/>
      <right style="medium">
        <color indexed="60"/>
      </right>
      <top/>
      <bottom style="medium">
        <color indexed="60"/>
      </bottom>
      <diagonal/>
    </border>
    <border>
      <left style="medium">
        <color indexed="60"/>
      </left>
      <right style="medium">
        <color indexed="64"/>
      </right>
      <top style="thin">
        <color indexed="8"/>
      </top>
      <bottom style="medium">
        <color indexed="60"/>
      </bottom>
      <diagonal/>
    </border>
    <border>
      <left style="medium">
        <color indexed="60"/>
      </left>
      <right/>
      <top/>
      <bottom/>
      <diagonal/>
    </border>
    <border>
      <left style="medium">
        <color indexed="60"/>
      </left>
      <right/>
      <top/>
      <bottom style="medium">
        <color indexed="60"/>
      </bottom>
      <diagonal/>
    </border>
    <border>
      <left style="medium">
        <color indexed="60"/>
      </left>
      <right style="medium">
        <color indexed="64"/>
      </right>
      <top/>
      <bottom/>
      <diagonal/>
    </border>
    <border>
      <left style="medium">
        <color indexed="60"/>
      </left>
      <right style="medium">
        <color indexed="64"/>
      </right>
      <top/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4"/>
      </bottom>
      <diagonal/>
    </border>
    <border>
      <left style="medium">
        <color indexed="60"/>
      </left>
      <right style="medium">
        <color indexed="60"/>
      </right>
      <top/>
      <bottom/>
      <diagonal/>
    </border>
    <border>
      <left style="medium">
        <color indexed="60"/>
      </left>
      <right style="medium">
        <color indexed="60"/>
      </right>
      <top/>
      <bottom style="medium">
        <color indexed="60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0"/>
      </top>
      <bottom/>
      <diagonal/>
    </border>
  </borders>
  <cellStyleXfs count="3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2" fontId="0" fillId="0" borderId="0" xfId="0" applyNumberFormat="1"/>
    <xf numFmtId="0" fontId="0" fillId="2" borderId="0" xfId="0" applyFill="1"/>
    <xf numFmtId="0" fontId="0" fillId="3" borderId="1" xfId="0" applyNumberFormat="1" applyFont="1" applyFill="1" applyBorder="1" applyAlignment="1"/>
    <xf numFmtId="2" fontId="0" fillId="0" borderId="1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/>
    <xf numFmtId="165" fontId="0" fillId="0" borderId="1" xfId="0" applyNumberFormat="1" applyFont="1" applyFill="1" applyBorder="1" applyAlignment="1"/>
    <xf numFmtId="0" fontId="0" fillId="3" borderId="1" xfId="0" applyNumberFormat="1" applyFill="1" applyBorder="1" applyAlignment="1"/>
    <xf numFmtId="14" fontId="0" fillId="0" borderId="0" xfId="0" applyNumberFormat="1"/>
    <xf numFmtId="2" fontId="2" fillId="0" borderId="0" xfId="14" applyNumberFormat="1" applyFont="1" applyAlignment="1">
      <alignment horizontal="center"/>
    </xf>
    <xf numFmtId="2" fontId="1" fillId="0" borderId="0" xfId="22" applyNumberFormat="1"/>
    <xf numFmtId="166" fontId="0" fillId="0" borderId="0" xfId="0" applyNumberFormat="1"/>
    <xf numFmtId="2" fontId="2" fillId="0" borderId="0" xfId="15" applyNumberFormat="1" applyFont="1" applyAlignment="1">
      <alignment horizontal="center"/>
    </xf>
    <xf numFmtId="2" fontId="1" fillId="0" borderId="0" xfId="23" applyNumberFormat="1"/>
    <xf numFmtId="2" fontId="2" fillId="0" borderId="0" xfId="16" applyNumberFormat="1" applyFont="1" applyAlignment="1">
      <alignment horizontal="center"/>
    </xf>
    <xf numFmtId="2" fontId="1" fillId="0" borderId="0" xfId="24" applyNumberFormat="1"/>
    <xf numFmtId="2" fontId="2" fillId="0" borderId="0" xfId="17" applyNumberFormat="1" applyFont="1" applyAlignment="1">
      <alignment horizontal="center"/>
    </xf>
    <xf numFmtId="2" fontId="1" fillId="0" borderId="0" xfId="25" applyNumberFormat="1"/>
    <xf numFmtId="167" fontId="0" fillId="0" borderId="0" xfId="0" applyNumberFormat="1" applyAlignment="1">
      <alignment horizontal="right"/>
    </xf>
    <xf numFmtId="2" fontId="2" fillId="0" borderId="0" xfId="18" applyNumberFormat="1" applyFont="1" applyAlignment="1">
      <alignment horizontal="center"/>
    </xf>
    <xf numFmtId="2" fontId="1" fillId="0" borderId="0" xfId="26" applyNumberFormat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167" fontId="0" fillId="4" borderId="0" xfId="0" applyNumberFormat="1" applyFill="1" applyBorder="1"/>
    <xf numFmtId="0" fontId="0" fillId="4" borderId="6" xfId="0" applyFill="1" applyBorder="1"/>
    <xf numFmtId="2" fontId="2" fillId="0" borderId="0" xfId="19" applyNumberFormat="1" applyFont="1" applyAlignment="1">
      <alignment horizontal="center"/>
    </xf>
    <xf numFmtId="2" fontId="1" fillId="0" borderId="0" xfId="27" applyNumberFormat="1"/>
    <xf numFmtId="0" fontId="0" fillId="4" borderId="0" xfId="0" applyFill="1" applyBorder="1"/>
    <xf numFmtId="2" fontId="2" fillId="0" borderId="0" xfId="20" applyNumberFormat="1" applyFont="1" applyAlignment="1">
      <alignment horizontal="center"/>
    </xf>
    <xf numFmtId="2" fontId="1" fillId="0" borderId="0" xfId="28" applyNumberFormat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2" fontId="2" fillId="0" borderId="0" xfId="11" applyNumberFormat="1" applyFont="1" applyAlignment="1">
      <alignment horizontal="center"/>
    </xf>
    <xf numFmtId="2" fontId="1" fillId="0" borderId="0" xfId="29" applyNumberFormat="1"/>
    <xf numFmtId="2" fontId="1" fillId="0" borderId="0" xfId="3" applyNumberFormat="1"/>
    <xf numFmtId="2" fontId="2" fillId="0" borderId="0" xfId="21" applyNumberFormat="1" applyFont="1" applyAlignment="1">
      <alignment horizontal="center"/>
    </xf>
    <xf numFmtId="2" fontId="1" fillId="0" borderId="0" xfId="4" applyNumberFormat="1"/>
    <xf numFmtId="2" fontId="2" fillId="0" borderId="0" xfId="30" applyNumberFormat="1" applyFont="1" applyAlignment="1">
      <alignment horizontal="center"/>
    </xf>
    <xf numFmtId="2" fontId="1" fillId="0" borderId="0" xfId="5" applyNumberFormat="1"/>
    <xf numFmtId="2" fontId="2" fillId="0" borderId="0" xfId="31" applyNumberFormat="1" applyFont="1" applyAlignment="1">
      <alignment horizontal="center"/>
    </xf>
    <xf numFmtId="2" fontId="1" fillId="0" borderId="0" xfId="6" applyNumberFormat="1"/>
    <xf numFmtId="2" fontId="2" fillId="0" borderId="0" xfId="32" applyNumberFormat="1" applyFont="1" applyAlignment="1">
      <alignment horizontal="center"/>
    </xf>
    <xf numFmtId="2" fontId="1" fillId="0" borderId="0" xfId="7" applyNumberFormat="1"/>
    <xf numFmtId="2" fontId="3" fillId="0" borderId="0" xfId="33" applyNumberFormat="1" applyFont="1" applyAlignment="1">
      <alignment horizontal="center"/>
    </xf>
    <xf numFmtId="2" fontId="3" fillId="0" borderId="0" xfId="8" applyNumberFormat="1" applyFont="1"/>
    <xf numFmtId="2" fontId="3" fillId="0" borderId="0" xfId="34" applyNumberFormat="1" applyFont="1" applyAlignment="1">
      <alignment horizontal="center"/>
    </xf>
    <xf numFmtId="2" fontId="3" fillId="0" borderId="0" xfId="9" applyNumberFormat="1" applyFont="1"/>
    <xf numFmtId="2" fontId="3" fillId="0" borderId="0" xfId="35" applyNumberFormat="1" applyFont="1" applyAlignment="1">
      <alignment horizontal="center"/>
    </xf>
    <xf numFmtId="2" fontId="3" fillId="0" borderId="0" xfId="10" applyNumberFormat="1" applyFont="1"/>
    <xf numFmtId="2" fontId="3" fillId="0" borderId="0" xfId="1" applyNumberFormat="1" applyFont="1" applyAlignment="1">
      <alignment horizontal="center"/>
    </xf>
    <xf numFmtId="2" fontId="3" fillId="0" borderId="0" xfId="12" applyNumberFormat="1" applyFont="1"/>
    <xf numFmtId="2" fontId="3" fillId="0" borderId="0" xfId="12" applyNumberFormat="1" applyFont="1" applyAlignment="1">
      <alignment wrapText="1"/>
    </xf>
    <xf numFmtId="2" fontId="3" fillId="0" borderId="0" xfId="2" applyNumberFormat="1" applyFont="1" applyAlignment="1">
      <alignment horizontal="center"/>
    </xf>
    <xf numFmtId="2" fontId="3" fillId="0" borderId="0" xfId="13" applyNumberFormat="1" applyFont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2" borderId="18" xfId="0" applyFill="1" applyBorder="1" applyAlignment="1">
      <alignment wrapText="1"/>
    </xf>
    <xf numFmtId="0" fontId="0" fillId="0" borderId="19" xfId="0" applyBorder="1"/>
    <xf numFmtId="0" fontId="0" fillId="2" borderId="20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1" xfId="0" applyFill="1" applyBorder="1" applyAlignment="1">
      <alignment wrapText="1"/>
    </xf>
    <xf numFmtId="0" fontId="0" fillId="0" borderId="22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27" xfId="0" applyFill="1" applyBorder="1" applyAlignment="1">
      <alignment wrapText="1"/>
    </xf>
    <xf numFmtId="2" fontId="0" fillId="0" borderId="0" xfId="0" applyNumberFormat="1" applyBorder="1" applyAlignment="1">
      <alignment wrapText="1"/>
    </xf>
    <xf numFmtId="0" fontId="0" fillId="0" borderId="28" xfId="0" applyBorder="1" applyAlignment="1">
      <alignment wrapText="1"/>
    </xf>
    <xf numFmtId="0" fontId="0" fillId="0" borderId="10" xfId="0" applyBorder="1" applyAlignment="1">
      <alignment wrapText="1"/>
    </xf>
    <xf numFmtId="0" fontId="4" fillId="0" borderId="1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2" fontId="0" fillId="0" borderId="29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3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5" fillId="0" borderId="0" xfId="0" applyFont="1" applyBorder="1" applyAlignment="1"/>
    <xf numFmtId="0" fontId="0" fillId="0" borderId="0" xfId="0" applyAlignment="1">
      <alignment vertical="center" wrapText="1"/>
    </xf>
    <xf numFmtId="14" fontId="0" fillId="0" borderId="19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14" fontId="0" fillId="0" borderId="30" xfId="0" applyNumberFormat="1" applyBorder="1"/>
    <xf numFmtId="166" fontId="0" fillId="0" borderId="10" xfId="0" applyNumberFormat="1" applyBorder="1"/>
    <xf numFmtId="166" fontId="0" fillId="0" borderId="27" xfId="0" applyNumberFormat="1" applyBorder="1"/>
    <xf numFmtId="0" fontId="0" fillId="0" borderId="0" xfId="0" applyFill="1" applyBorder="1"/>
    <xf numFmtId="0" fontId="6" fillId="0" borderId="0" xfId="0" applyFont="1" applyBorder="1"/>
    <xf numFmtId="0" fontId="0" fillId="0" borderId="31" xfId="0" applyFill="1" applyBorder="1"/>
    <xf numFmtId="0" fontId="0" fillId="0" borderId="32" xfId="0" applyFill="1" applyBorder="1"/>
    <xf numFmtId="0" fontId="8" fillId="0" borderId="31" xfId="0" applyFont="1" applyFill="1" applyBorder="1"/>
    <xf numFmtId="0" fontId="9" fillId="0" borderId="11" xfId="0" applyFont="1" applyBorder="1"/>
    <xf numFmtId="0" fontId="9" fillId="0" borderId="0" xfId="0" applyFont="1"/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3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4" borderId="5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37" xfId="0" applyFont="1" applyBorder="1" applyAlignment="1">
      <alignment horizontal="center"/>
    </xf>
  </cellXfs>
  <cellStyles count="36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7" xfId="8"/>
    <cellStyle name="Normal 18" xfId="9"/>
    <cellStyle name="Normal 19" xfId="10"/>
    <cellStyle name="Normal 2" xfId="11"/>
    <cellStyle name="Normal 20" xfId="12"/>
    <cellStyle name="Normal 21" xfId="13"/>
    <cellStyle name="Normal 23" xfId="14"/>
    <cellStyle name="Normal 24" xfId="15"/>
    <cellStyle name="Normal 25" xfId="16"/>
    <cellStyle name="Normal 26" xfId="17"/>
    <cellStyle name="Normal 27" xfId="18"/>
    <cellStyle name="Normal 28" xfId="19"/>
    <cellStyle name="Normal 29" xfId="20"/>
    <cellStyle name="Normal 3" xfId="21"/>
    <cellStyle name="Normal 30" xfId="22"/>
    <cellStyle name="Normal 31" xfId="23"/>
    <cellStyle name="Normal 32" xfId="24"/>
    <cellStyle name="Normal 33" xfId="25"/>
    <cellStyle name="Normal 34" xfId="26"/>
    <cellStyle name="Normal 35" xfId="27"/>
    <cellStyle name="Normal 36" xfId="28"/>
    <cellStyle name="Normal 37" xfId="29"/>
    <cellStyle name="Normal 4" xfId="30"/>
    <cellStyle name="Normal 5" xfId="31"/>
    <cellStyle name="Normal 6" xfId="32"/>
    <cellStyle name="Normal 7" xfId="33"/>
    <cellStyle name="Normal 8" xfId="34"/>
    <cellStyle name="Normal 9" xfId="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fr-BE"/>
              <a:t>L'effet de l'indexation</a:t>
            </a:r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v>prix indexé d'un vélo</c:v>
          </c:tx>
          <c:spPr>
            <a:ln w="38100"/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</c:spPr>
          </c:marker>
          <c:dLbls>
            <c:dLbl>
              <c:idx val="0"/>
              <c:numFmt formatCode="#,##0\€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/>
                  </a:pPr>
                  <a:endParaRPr lang="en-US"/>
                </a:p>
              </c:txPr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layout>
                <c:manualLayout>
                  <c:x val="0"/>
                  <c:y val="2.2222222222222244E-2"/>
                </c:manualLayout>
              </c:layout>
              <c:numFmt formatCode="#,##0\€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/>
                  </a:pPr>
                  <a:endParaRPr lang="en-US"/>
                </a:p>
              </c:txPr>
              <c:dLblPos val="r"/>
              <c:showVal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numFmt formatCode="#,##0\€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/>
                  </a:pPr>
                  <a:endParaRPr lang="en-US"/>
                </a:p>
              </c:txPr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layout>
                <c:manualLayout>
                  <c:x val="-3.9826839826839835E-2"/>
                  <c:y val="-7.6190476190476197E-2"/>
                </c:manualLayout>
              </c:layout>
              <c:numFmt formatCode="#,##0\€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/>
                  </a:pPr>
                  <a:endParaRPr lang="en-US"/>
                </a:p>
              </c:txPr>
              <c:dLblPos val="r"/>
              <c:showVal val="1"/>
            </c:dLbl>
            <c:numFmt formatCode="#,##0\€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dLblPos val="b"/>
            <c:showVal val="1"/>
          </c:dLbls>
          <c:cat>
            <c:numRef>
              <c:f>'prix d''un vélo'!$D$2:$D$21</c:f>
              <c:numCache>
                <c:formatCode>General</c:formatCode>
                <c:ptCount val="2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</c:numCache>
            </c:numRef>
          </c:cat>
          <c:val>
            <c:numRef>
              <c:f>'prix d''un vélo'!$A$2:$A$21</c:f>
              <c:numCache>
                <c:formatCode>0.00</c:formatCode>
                <c:ptCount val="20"/>
                <c:pt idx="0">
                  <c:v>700</c:v>
                </c:pt>
                <c:pt idx="1">
                  <c:v>714</c:v>
                </c:pt>
                <c:pt idx="2">
                  <c:v>728.28</c:v>
                </c:pt>
                <c:pt idx="3">
                  <c:v>742.84559999999999</c:v>
                </c:pt>
                <c:pt idx="4">
                  <c:v>757.70251199999996</c:v>
                </c:pt>
                <c:pt idx="5">
                  <c:v>772.8565622399999</c:v>
                </c:pt>
                <c:pt idx="6">
                  <c:v>788.31369348479996</c:v>
                </c:pt>
                <c:pt idx="7">
                  <c:v>804.07996735449592</c:v>
                </c:pt>
                <c:pt idx="8">
                  <c:v>820.1615667015858</c:v>
                </c:pt>
                <c:pt idx="9">
                  <c:v>836.56479803561751</c:v>
                </c:pt>
                <c:pt idx="10">
                  <c:v>853.29609399632989</c:v>
                </c:pt>
                <c:pt idx="11">
                  <c:v>870.36201587625646</c:v>
                </c:pt>
                <c:pt idx="12">
                  <c:v>887.76925619378164</c:v>
                </c:pt>
                <c:pt idx="13">
                  <c:v>905.52464131765726</c:v>
                </c:pt>
                <c:pt idx="14">
                  <c:v>923.63513414401041</c:v>
                </c:pt>
                <c:pt idx="15">
                  <c:v>942.10783682689066</c:v>
                </c:pt>
                <c:pt idx="16">
                  <c:v>960.94999356342851</c:v>
                </c:pt>
                <c:pt idx="17">
                  <c:v>980.16899343469709</c:v>
                </c:pt>
                <c:pt idx="18">
                  <c:v>999.77237330339108</c:v>
                </c:pt>
                <c:pt idx="19">
                  <c:v>1019.7678207694589</c:v>
                </c:pt>
              </c:numCache>
            </c:numRef>
          </c:val>
        </c:ser>
        <c:ser>
          <c:idx val="1"/>
          <c:order val="1"/>
          <c:tx>
            <c:v>salaire fixe</c:v>
          </c:tx>
          <c:spPr>
            <a:ln w="38100"/>
          </c:spPr>
          <c:marker>
            <c:symbol val="none"/>
          </c:marker>
          <c:val>
            <c:numRef>
              <c:f>'prix d''un vélo'!$B$2:$B$21</c:f>
              <c:numCache>
                <c:formatCode>General</c:formatCode>
                <c:ptCount val="2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</c:numCache>
            </c:numRef>
          </c:val>
        </c:ser>
        <c:marker val="1"/>
        <c:axId val="49393664"/>
        <c:axId val="49395200"/>
      </c:lineChart>
      <c:catAx>
        <c:axId val="49393664"/>
        <c:scaling>
          <c:orientation val="minMax"/>
        </c:scaling>
        <c:axPos val="b"/>
        <c:numFmt formatCode="General" sourceLinked="1"/>
        <c:tickLblPos val="nextTo"/>
        <c:crossAx val="49395200"/>
        <c:crosses val="autoZero"/>
        <c:auto val="1"/>
        <c:lblAlgn val="ctr"/>
        <c:lblOffset val="100"/>
        <c:tickLblSkip val="2"/>
        <c:tickMarkSkip val="1"/>
      </c:catAx>
      <c:valAx>
        <c:axId val="49395200"/>
        <c:scaling>
          <c:orientation val="minMax"/>
          <c:max val="1200"/>
          <c:min val="600"/>
        </c:scaling>
        <c:axPos val="l"/>
        <c:majorGridlines/>
        <c:numFmt formatCode="#,##0\€" sourceLinked="0"/>
        <c:tickLblPos val="nextTo"/>
        <c:crossAx val="49393664"/>
        <c:crosses val="autoZero"/>
        <c:crossBetween val="between"/>
        <c:majorUnit val="100"/>
        <c:minorUnit val="40"/>
      </c:valAx>
    </c:plotArea>
    <c:legend>
      <c:legendPos val="r"/>
      <c:layout>
        <c:manualLayout>
          <c:xMode val="edge"/>
          <c:yMode val="edge"/>
          <c:x val="0.79090909090909089"/>
          <c:y val="0.49168703107258466"/>
          <c:w val="0.19740259740259741"/>
          <c:h val="0.11401438401683123"/>
        </c:manualLayout>
      </c:layout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fr-BE"/>
              <a:t>Evolution</a:t>
            </a:r>
            <a:r>
              <a:rPr lang="fr-BE" baseline="0"/>
              <a:t> de l'inflation dans divers pays européens </a:t>
            </a:r>
            <a:r>
              <a:rPr lang="fr-BE" sz="1400" baseline="0"/>
              <a:t>(+ Etats-Unis)</a:t>
            </a:r>
            <a:endParaRPr lang="fr-BE"/>
          </a:p>
        </c:rich>
      </c:tx>
      <c:layout>
        <c:manualLayout>
          <c:xMode val="edge"/>
          <c:yMode val="edge"/>
          <c:x val="1.2821738866800065E-2"/>
          <c:y val="4.5563549160671464E-2"/>
        </c:manualLayout>
      </c:layout>
      <c:overlay val="1"/>
      <c:spPr>
        <a:ln w="15875">
          <a:solidFill>
            <a:srgbClr val="C0504D">
              <a:shade val="95000"/>
              <a:satMod val="105000"/>
            </a:srgbClr>
          </a:solidFill>
        </a:ln>
      </c:spPr>
    </c:title>
    <c:plotArea>
      <c:layout>
        <c:manualLayout>
          <c:layoutTarget val="inner"/>
          <c:xMode val="edge"/>
          <c:yMode val="edge"/>
          <c:x val="1.2871740614064044E-2"/>
          <c:y val="1.768846285518658E-2"/>
          <c:w val="0.76134165310148383"/>
          <c:h val="0.90265685267602513"/>
        </c:manualLayout>
      </c:layout>
      <c:lineChart>
        <c:grouping val="standard"/>
        <c:ser>
          <c:idx val="1"/>
          <c:order val="0"/>
          <c:tx>
            <c:strRef>
              <c:f>'inflation UE'!$A$37</c:f>
              <c:strCache>
                <c:ptCount val="1"/>
                <c:pt idx="0">
                  <c:v>Belgique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'inflation UE'!$B$34:$I$34</c:f>
              <c:strCache>
                <c:ptCount val="8"/>
                <c:pt idx="0">
                  <c:v>2010</c:v>
                </c:pt>
                <c:pt idx="1">
                  <c:v>2008</c:v>
                </c:pt>
                <c:pt idx="2">
                  <c:v>2006</c:v>
                </c:pt>
                <c:pt idx="3">
                  <c:v>2004</c:v>
                </c:pt>
                <c:pt idx="4">
                  <c:v>2002</c:v>
                </c:pt>
                <c:pt idx="5">
                  <c:v>2000</c:v>
                </c:pt>
                <c:pt idx="6">
                  <c:v>1998</c:v>
                </c:pt>
                <c:pt idx="7">
                  <c:v>1996</c:v>
                </c:pt>
              </c:strCache>
            </c:strRef>
          </c:cat>
          <c:val>
            <c:numRef>
              <c:f>'inflation UE'!$B$37:$I$37</c:f>
              <c:numCache>
                <c:formatCode>#0.00</c:formatCode>
                <c:ptCount val="8"/>
                <c:pt idx="0">
                  <c:v>111.4</c:v>
                </c:pt>
                <c:pt idx="1">
                  <c:v>108.87</c:v>
                </c:pt>
                <c:pt idx="2">
                  <c:v>102.33</c:v>
                </c:pt>
                <c:pt idx="3">
                  <c:v>97.53</c:v>
                </c:pt>
                <c:pt idx="4">
                  <c:v>94.32</c:v>
                </c:pt>
                <c:pt idx="5">
                  <c:v>90.67</c:v>
                </c:pt>
                <c:pt idx="6">
                  <c:v>87.32</c:v>
                </c:pt>
                <c:pt idx="7">
                  <c:v>85.25</c:v>
                </c:pt>
              </c:numCache>
            </c:numRef>
          </c:val>
        </c:ser>
        <c:ser>
          <c:idx val="3"/>
          <c:order val="1"/>
          <c:tx>
            <c:strRef>
              <c:f>'inflation UE'!$A$39</c:f>
              <c:strCache>
                <c:ptCount val="1"/>
                <c:pt idx="0">
                  <c:v>Allemagne</c:v>
                </c:pt>
              </c:strCache>
            </c:strRef>
          </c:tx>
          <c:marker>
            <c:symbol val="none"/>
          </c:marker>
          <c:cat>
            <c:strRef>
              <c:f>'inflation UE'!$B$34:$I$34</c:f>
              <c:strCache>
                <c:ptCount val="8"/>
                <c:pt idx="0">
                  <c:v>2010</c:v>
                </c:pt>
                <c:pt idx="1">
                  <c:v>2008</c:v>
                </c:pt>
                <c:pt idx="2">
                  <c:v>2006</c:v>
                </c:pt>
                <c:pt idx="3">
                  <c:v>2004</c:v>
                </c:pt>
                <c:pt idx="4">
                  <c:v>2002</c:v>
                </c:pt>
                <c:pt idx="5">
                  <c:v>2000</c:v>
                </c:pt>
                <c:pt idx="6">
                  <c:v>1998</c:v>
                </c:pt>
                <c:pt idx="7">
                  <c:v>1996</c:v>
                </c:pt>
              </c:strCache>
            </c:strRef>
          </c:cat>
          <c:val>
            <c:numRef>
              <c:f>'inflation UE'!$B$39:$I$39</c:f>
              <c:numCache>
                <c:formatCode>#0.0</c:formatCode>
                <c:ptCount val="8"/>
                <c:pt idx="0">
                  <c:v>108.4</c:v>
                </c:pt>
                <c:pt idx="1">
                  <c:v>107</c:v>
                </c:pt>
                <c:pt idx="2">
                  <c:v>101.8</c:v>
                </c:pt>
                <c:pt idx="3">
                  <c:v>98.1</c:v>
                </c:pt>
                <c:pt idx="4">
                  <c:v>95.4</c:v>
                </c:pt>
                <c:pt idx="5">
                  <c:v>92.4</c:v>
                </c:pt>
                <c:pt idx="6">
                  <c:v>90.5</c:v>
                </c:pt>
                <c:pt idx="7">
                  <c:v>88.6</c:v>
                </c:pt>
              </c:numCache>
            </c:numRef>
          </c:val>
        </c:ser>
        <c:ser>
          <c:idx val="5"/>
          <c:order val="2"/>
          <c:tx>
            <c:strRef>
              <c:f>'inflation UE'!$A$41</c:f>
              <c:strCache>
                <c:ptCount val="1"/>
                <c:pt idx="0">
                  <c:v>Grèce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'inflation UE'!$B$34:$I$34</c:f>
              <c:strCache>
                <c:ptCount val="8"/>
                <c:pt idx="0">
                  <c:v>2010</c:v>
                </c:pt>
                <c:pt idx="1">
                  <c:v>2008</c:v>
                </c:pt>
                <c:pt idx="2">
                  <c:v>2006</c:v>
                </c:pt>
                <c:pt idx="3">
                  <c:v>2004</c:v>
                </c:pt>
                <c:pt idx="4">
                  <c:v>2002</c:v>
                </c:pt>
                <c:pt idx="5">
                  <c:v>2000</c:v>
                </c:pt>
                <c:pt idx="6">
                  <c:v>1998</c:v>
                </c:pt>
                <c:pt idx="7">
                  <c:v>1996</c:v>
                </c:pt>
              </c:strCache>
            </c:strRef>
          </c:cat>
          <c:val>
            <c:numRef>
              <c:f>'inflation UE'!$B$41:$I$41</c:f>
              <c:numCache>
                <c:formatCode>#0.00</c:formatCode>
                <c:ptCount val="8"/>
                <c:pt idx="0">
                  <c:v>117.68</c:v>
                </c:pt>
                <c:pt idx="1">
                  <c:v>110.9</c:v>
                </c:pt>
                <c:pt idx="2">
                  <c:v>103.31</c:v>
                </c:pt>
                <c:pt idx="3">
                  <c:v>96.63</c:v>
                </c:pt>
                <c:pt idx="4">
                  <c:v>90.67</c:v>
                </c:pt>
                <c:pt idx="5">
                  <c:v>84.18</c:v>
                </c:pt>
                <c:pt idx="6">
                  <c:v>80.099999999999994</c:v>
                </c:pt>
                <c:pt idx="7">
                  <c:v>72.680000000000007</c:v>
                </c:pt>
              </c:numCache>
            </c:numRef>
          </c:val>
        </c:ser>
        <c:ser>
          <c:idx val="7"/>
          <c:order val="3"/>
          <c:tx>
            <c:strRef>
              <c:f>'inflation UE'!$A$43</c:f>
              <c:strCache>
                <c:ptCount val="1"/>
                <c:pt idx="0">
                  <c:v>France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'inflation UE'!$B$34:$I$34</c:f>
              <c:strCache>
                <c:ptCount val="8"/>
                <c:pt idx="0">
                  <c:v>2010</c:v>
                </c:pt>
                <c:pt idx="1">
                  <c:v>2008</c:v>
                </c:pt>
                <c:pt idx="2">
                  <c:v>2006</c:v>
                </c:pt>
                <c:pt idx="3">
                  <c:v>2004</c:v>
                </c:pt>
                <c:pt idx="4">
                  <c:v>2002</c:v>
                </c:pt>
                <c:pt idx="5">
                  <c:v>2000</c:v>
                </c:pt>
                <c:pt idx="6">
                  <c:v>1998</c:v>
                </c:pt>
                <c:pt idx="7">
                  <c:v>1996</c:v>
                </c:pt>
              </c:strCache>
            </c:strRef>
          </c:cat>
          <c:val>
            <c:numRef>
              <c:f>'inflation UE'!$B$43:$I$43</c:f>
              <c:numCache>
                <c:formatCode>#0.00</c:formatCode>
                <c:ptCount val="8"/>
                <c:pt idx="0">
                  <c:v>108.79</c:v>
                </c:pt>
                <c:pt idx="1">
                  <c:v>106.82</c:v>
                </c:pt>
                <c:pt idx="2">
                  <c:v>101.91</c:v>
                </c:pt>
                <c:pt idx="3">
                  <c:v>98.14</c:v>
                </c:pt>
                <c:pt idx="4">
                  <c:v>93.86</c:v>
                </c:pt>
                <c:pt idx="5">
                  <c:v>90.46</c:v>
                </c:pt>
                <c:pt idx="6">
                  <c:v>88.34</c:v>
                </c:pt>
                <c:pt idx="7">
                  <c:v>86.64</c:v>
                </c:pt>
              </c:numCache>
            </c:numRef>
          </c:val>
        </c:ser>
        <c:ser>
          <c:idx val="8"/>
          <c:order val="4"/>
          <c:tx>
            <c:strRef>
              <c:f>'inflation UE'!$A$44</c:f>
              <c:strCache>
                <c:ptCount val="1"/>
                <c:pt idx="0">
                  <c:v>Italie</c:v>
                </c:pt>
              </c:strCache>
            </c:strRef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'inflation UE'!$B$34:$I$34</c:f>
              <c:strCache>
                <c:ptCount val="8"/>
                <c:pt idx="0">
                  <c:v>2010</c:v>
                </c:pt>
                <c:pt idx="1">
                  <c:v>2008</c:v>
                </c:pt>
                <c:pt idx="2">
                  <c:v>2006</c:v>
                </c:pt>
                <c:pt idx="3">
                  <c:v>2004</c:v>
                </c:pt>
                <c:pt idx="4">
                  <c:v>2002</c:v>
                </c:pt>
                <c:pt idx="5">
                  <c:v>2000</c:v>
                </c:pt>
                <c:pt idx="6">
                  <c:v>1998</c:v>
                </c:pt>
                <c:pt idx="7">
                  <c:v>1996</c:v>
                </c:pt>
              </c:strCache>
            </c:strRef>
          </c:cat>
          <c:val>
            <c:numRef>
              <c:f>'inflation UE'!$B$44:$I$44</c:f>
              <c:numCache>
                <c:formatCode>#0.0</c:formatCode>
                <c:ptCount val="8"/>
                <c:pt idx="0">
                  <c:v>110.6</c:v>
                </c:pt>
                <c:pt idx="1">
                  <c:v>108</c:v>
                </c:pt>
                <c:pt idx="2">
                  <c:v>102.2</c:v>
                </c:pt>
                <c:pt idx="3">
                  <c:v>97.8</c:v>
                </c:pt>
                <c:pt idx="4">
                  <c:v>93.1</c:v>
                </c:pt>
                <c:pt idx="5">
                  <c:v>88.6</c:v>
                </c:pt>
                <c:pt idx="6">
                  <c:v>85</c:v>
                </c:pt>
                <c:pt idx="7">
                  <c:v>81.8</c:v>
                </c:pt>
              </c:numCache>
            </c:numRef>
          </c:val>
        </c:ser>
        <c:ser>
          <c:idx val="9"/>
          <c:order val="5"/>
          <c:tx>
            <c:strRef>
              <c:f>'inflation UE'!$A$45</c:f>
              <c:strCache>
                <c:ptCount val="1"/>
                <c:pt idx="0">
                  <c:v>Luxembourg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strRef>
              <c:f>'inflation UE'!$B$34:$I$34</c:f>
              <c:strCache>
                <c:ptCount val="8"/>
                <c:pt idx="0">
                  <c:v>2010</c:v>
                </c:pt>
                <c:pt idx="1">
                  <c:v>2008</c:v>
                </c:pt>
                <c:pt idx="2">
                  <c:v>2006</c:v>
                </c:pt>
                <c:pt idx="3">
                  <c:v>2004</c:v>
                </c:pt>
                <c:pt idx="4">
                  <c:v>2002</c:v>
                </c:pt>
                <c:pt idx="5">
                  <c:v>2000</c:v>
                </c:pt>
                <c:pt idx="6">
                  <c:v>1998</c:v>
                </c:pt>
                <c:pt idx="7">
                  <c:v>1996</c:v>
                </c:pt>
              </c:strCache>
            </c:strRef>
          </c:cat>
          <c:val>
            <c:numRef>
              <c:f>'inflation UE'!$B$45:$I$45</c:f>
              <c:numCache>
                <c:formatCode>#0.00</c:formatCode>
                <c:ptCount val="8"/>
                <c:pt idx="0">
                  <c:v>113.1</c:v>
                </c:pt>
                <c:pt idx="1">
                  <c:v>110.01</c:v>
                </c:pt>
                <c:pt idx="2">
                  <c:v>102.96</c:v>
                </c:pt>
                <c:pt idx="3">
                  <c:v>96.37</c:v>
                </c:pt>
                <c:pt idx="4">
                  <c:v>91.04</c:v>
                </c:pt>
                <c:pt idx="5">
                  <c:v>87.12</c:v>
                </c:pt>
                <c:pt idx="6">
                  <c:v>83.1</c:v>
                </c:pt>
                <c:pt idx="7">
                  <c:v>81.180000000000007</c:v>
                </c:pt>
              </c:numCache>
            </c:numRef>
          </c:val>
        </c:ser>
        <c:ser>
          <c:idx val="14"/>
          <c:order val="6"/>
          <c:tx>
            <c:strRef>
              <c:f>'inflation UE'!$A$50</c:f>
              <c:strCache>
                <c:ptCount val="1"/>
                <c:pt idx="0">
                  <c:v>Suède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'inflation UE'!$B$34:$I$34</c:f>
              <c:strCache>
                <c:ptCount val="8"/>
                <c:pt idx="0">
                  <c:v>2010</c:v>
                </c:pt>
                <c:pt idx="1">
                  <c:v>2008</c:v>
                </c:pt>
                <c:pt idx="2">
                  <c:v>2006</c:v>
                </c:pt>
                <c:pt idx="3">
                  <c:v>2004</c:v>
                </c:pt>
                <c:pt idx="4">
                  <c:v>2002</c:v>
                </c:pt>
                <c:pt idx="5">
                  <c:v>2000</c:v>
                </c:pt>
                <c:pt idx="6">
                  <c:v>1998</c:v>
                </c:pt>
                <c:pt idx="7">
                  <c:v>1996</c:v>
                </c:pt>
              </c:strCache>
            </c:strRef>
          </c:cat>
          <c:val>
            <c:numRef>
              <c:f>'inflation UE'!$B$50:$I$50</c:f>
              <c:numCache>
                <c:formatCode>#0.00</c:formatCode>
                <c:ptCount val="8"/>
                <c:pt idx="0">
                  <c:v>110.8</c:v>
                </c:pt>
                <c:pt idx="1">
                  <c:v>106.65</c:v>
                </c:pt>
                <c:pt idx="2">
                  <c:v>101.5</c:v>
                </c:pt>
                <c:pt idx="3">
                  <c:v>99.18</c:v>
                </c:pt>
                <c:pt idx="4">
                  <c:v>95.94</c:v>
                </c:pt>
                <c:pt idx="5">
                  <c:v>91.67</c:v>
                </c:pt>
                <c:pt idx="6">
                  <c:v>90.01</c:v>
                </c:pt>
                <c:pt idx="7">
                  <c:v>87.51</c:v>
                </c:pt>
              </c:numCache>
            </c:numRef>
          </c:val>
        </c:ser>
        <c:ser>
          <c:idx val="15"/>
          <c:order val="7"/>
          <c:tx>
            <c:strRef>
              <c:f>'inflation UE'!$A$51</c:f>
              <c:strCache>
                <c:ptCount val="1"/>
                <c:pt idx="0">
                  <c:v>Royaume-Uni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strRef>
              <c:f>'inflation UE'!$B$34:$I$34</c:f>
              <c:strCache>
                <c:ptCount val="8"/>
                <c:pt idx="0">
                  <c:v>2010</c:v>
                </c:pt>
                <c:pt idx="1">
                  <c:v>2008</c:v>
                </c:pt>
                <c:pt idx="2">
                  <c:v>2006</c:v>
                </c:pt>
                <c:pt idx="3">
                  <c:v>2004</c:v>
                </c:pt>
                <c:pt idx="4">
                  <c:v>2002</c:v>
                </c:pt>
                <c:pt idx="5">
                  <c:v>2000</c:v>
                </c:pt>
                <c:pt idx="6">
                  <c:v>1998</c:v>
                </c:pt>
                <c:pt idx="7">
                  <c:v>1996</c:v>
                </c:pt>
              </c:strCache>
            </c:strRef>
          </c:cat>
          <c:val>
            <c:numRef>
              <c:f>'inflation UE'!$B$51:$I$51</c:f>
              <c:numCache>
                <c:formatCode>#0.0</c:formatCode>
                <c:ptCount val="8"/>
                <c:pt idx="0">
                  <c:v>114.5</c:v>
                </c:pt>
                <c:pt idx="1">
                  <c:v>108.5</c:v>
                </c:pt>
                <c:pt idx="2">
                  <c:v>102.3</c:v>
                </c:pt>
                <c:pt idx="3">
                  <c:v>98</c:v>
                </c:pt>
                <c:pt idx="4">
                  <c:v>95.4</c:v>
                </c:pt>
                <c:pt idx="5">
                  <c:v>93.1</c:v>
                </c:pt>
                <c:pt idx="6">
                  <c:v>91.1</c:v>
                </c:pt>
                <c:pt idx="7">
                  <c:v>88.1</c:v>
                </c:pt>
              </c:numCache>
            </c:numRef>
          </c:val>
        </c:ser>
        <c:ser>
          <c:idx val="16"/>
          <c:order val="8"/>
          <c:tx>
            <c:strRef>
              <c:f>'inflation UE'!$A$52</c:f>
              <c:strCache>
                <c:ptCount val="1"/>
                <c:pt idx="0">
                  <c:v>États-Unis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'inflation UE'!$B$34:$I$34</c:f>
              <c:strCache>
                <c:ptCount val="8"/>
                <c:pt idx="0">
                  <c:v>2010</c:v>
                </c:pt>
                <c:pt idx="1">
                  <c:v>2008</c:v>
                </c:pt>
                <c:pt idx="2">
                  <c:v>2006</c:v>
                </c:pt>
                <c:pt idx="3">
                  <c:v>2004</c:v>
                </c:pt>
                <c:pt idx="4">
                  <c:v>2002</c:v>
                </c:pt>
                <c:pt idx="5">
                  <c:v>2000</c:v>
                </c:pt>
                <c:pt idx="6">
                  <c:v>1998</c:v>
                </c:pt>
                <c:pt idx="7">
                  <c:v>1996</c:v>
                </c:pt>
              </c:strCache>
            </c:strRef>
          </c:cat>
          <c:val>
            <c:numRef>
              <c:f>'inflation UE'!$B$52:$H$52</c:f>
              <c:numCache>
                <c:formatCode>#0.00</c:formatCode>
                <c:ptCount val="7"/>
                <c:pt idx="0">
                  <c:v>112.26</c:v>
                </c:pt>
                <c:pt idx="1">
                  <c:v>110.51</c:v>
                </c:pt>
                <c:pt idx="2">
                  <c:v>103.17</c:v>
                </c:pt>
                <c:pt idx="3">
                  <c:v>96.43</c:v>
                </c:pt>
                <c:pt idx="4">
                  <c:v>91.79</c:v>
                </c:pt>
                <c:pt idx="5">
                  <c:v>88.9</c:v>
                </c:pt>
                <c:pt idx="6">
                  <c:v>84.3</c:v>
                </c:pt>
              </c:numCache>
            </c:numRef>
          </c:val>
        </c:ser>
        <c:ser>
          <c:idx val="0"/>
          <c:order val="9"/>
          <c:tx>
            <c:strRef>
              <c:f>'inflation UE'!$A$36</c:f>
              <c:strCache>
                <c:ptCount val="1"/>
                <c:pt idx="0">
                  <c:v>Zone euro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'inflation UE'!$B$34:$I$34</c:f>
              <c:strCache>
                <c:ptCount val="8"/>
                <c:pt idx="0">
                  <c:v>2010</c:v>
                </c:pt>
                <c:pt idx="1">
                  <c:v>2008</c:v>
                </c:pt>
                <c:pt idx="2">
                  <c:v>2006</c:v>
                </c:pt>
                <c:pt idx="3">
                  <c:v>2004</c:v>
                </c:pt>
                <c:pt idx="4">
                  <c:v>2002</c:v>
                </c:pt>
                <c:pt idx="5">
                  <c:v>2000</c:v>
                </c:pt>
                <c:pt idx="6">
                  <c:v>1998</c:v>
                </c:pt>
                <c:pt idx="7">
                  <c:v>1996</c:v>
                </c:pt>
              </c:strCache>
            </c:strRef>
          </c:cat>
          <c:val>
            <c:numRef>
              <c:f>'inflation UE'!$B$36:$I$36</c:f>
              <c:numCache>
                <c:formatCode>#0.00</c:formatCode>
                <c:ptCount val="8"/>
                <c:pt idx="0">
                  <c:v>109.84</c:v>
                </c:pt>
                <c:pt idx="1">
                  <c:v>107.78</c:v>
                </c:pt>
                <c:pt idx="2">
                  <c:v>102.18</c:v>
                </c:pt>
                <c:pt idx="3">
                  <c:v>97.86</c:v>
                </c:pt>
                <c:pt idx="4">
                  <c:v>93.86</c:v>
                </c:pt>
                <c:pt idx="5">
                  <c:v>89.69</c:v>
                </c:pt>
                <c:pt idx="6">
                  <c:v>86.87</c:v>
                </c:pt>
                <c:pt idx="7">
                  <c:v>84.6</c:v>
                </c:pt>
              </c:numCache>
            </c:numRef>
          </c:val>
        </c:ser>
        <c:marker val="1"/>
        <c:axId val="49339776"/>
        <c:axId val="49349760"/>
      </c:lineChart>
      <c:catAx>
        <c:axId val="49339776"/>
        <c:scaling>
          <c:orientation val="maxMin"/>
        </c:scaling>
        <c:axPos val="b"/>
        <c:numFmt formatCode="General" sourceLinked="1"/>
        <c:tickLblPos val="nextTo"/>
        <c:crossAx val="49349760"/>
        <c:crosses val="autoZero"/>
        <c:auto val="1"/>
        <c:lblAlgn val="ctr"/>
        <c:lblOffset val="100"/>
      </c:catAx>
      <c:valAx>
        <c:axId val="49349760"/>
        <c:scaling>
          <c:orientation val="minMax"/>
          <c:max val="120"/>
          <c:min val="70"/>
        </c:scaling>
        <c:axPos val="r"/>
        <c:majorGridlines/>
        <c:numFmt formatCode="#0.00" sourceLinked="1"/>
        <c:majorTickMark val="cross"/>
        <c:tickLblPos val="nextTo"/>
        <c:crossAx val="49339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877887788778878"/>
          <c:y val="2.5179856115107913E-2"/>
          <c:w val="0.19884488448844884"/>
          <c:h val="0.9460431654676259"/>
        </c:manualLayout>
      </c:layout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fr-BE"/>
              <a:t>Evolution des </a:t>
            </a:r>
          </a:p>
          <a:p>
            <a:pPr>
              <a:defRPr/>
            </a:pPr>
            <a:r>
              <a:rPr lang="fr-BE"/>
              <a:t>trois indices</a:t>
            </a:r>
          </a:p>
        </c:rich>
      </c:tx>
      <c:layout>
        <c:manualLayout>
          <c:xMode val="edge"/>
          <c:yMode val="edge"/>
          <c:x val="2.2631848438300052E-2"/>
          <c:y val="5.3736356003358521E-2"/>
        </c:manualLayout>
      </c:layout>
      <c:overlay val="1"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4447677911228947"/>
          <c:y val="2.1356149378965426E-2"/>
          <c:w val="0.65451963665832413"/>
          <c:h val="0.73897341572460962"/>
        </c:manualLayout>
      </c:layout>
      <c:lineChart>
        <c:grouping val="standard"/>
        <c:ser>
          <c:idx val="0"/>
          <c:order val="0"/>
          <c:tx>
            <c:v>indice conso</c:v>
          </c:tx>
          <c:marker>
            <c:symbol val="none"/>
          </c:marker>
          <c:cat>
            <c:numRef>
              <c:f>'chiffres bruts indice santé'!$A$10:$A$209</c:f>
              <c:numCache>
                <c:formatCode>d/mm/yyyy</c:formatCode>
                <c:ptCount val="200"/>
                <c:pt idx="0">
                  <c:v>34455</c:v>
                </c:pt>
                <c:pt idx="1">
                  <c:v>34486</c:v>
                </c:pt>
                <c:pt idx="2">
                  <c:v>34516</c:v>
                </c:pt>
                <c:pt idx="3">
                  <c:v>34547</c:v>
                </c:pt>
                <c:pt idx="4">
                  <c:v>34578</c:v>
                </c:pt>
                <c:pt idx="5">
                  <c:v>34608</c:v>
                </c:pt>
                <c:pt idx="6">
                  <c:v>34639</c:v>
                </c:pt>
                <c:pt idx="7">
                  <c:v>34669</c:v>
                </c:pt>
                <c:pt idx="8">
                  <c:v>34700</c:v>
                </c:pt>
                <c:pt idx="9">
                  <c:v>34731</c:v>
                </c:pt>
                <c:pt idx="10">
                  <c:v>34759</c:v>
                </c:pt>
                <c:pt idx="11">
                  <c:v>34790</c:v>
                </c:pt>
                <c:pt idx="12">
                  <c:v>34820</c:v>
                </c:pt>
                <c:pt idx="13">
                  <c:v>34851</c:v>
                </c:pt>
                <c:pt idx="14">
                  <c:v>34881</c:v>
                </c:pt>
                <c:pt idx="15">
                  <c:v>34912</c:v>
                </c:pt>
                <c:pt idx="16">
                  <c:v>34943</c:v>
                </c:pt>
                <c:pt idx="17">
                  <c:v>34973</c:v>
                </c:pt>
                <c:pt idx="18">
                  <c:v>35004</c:v>
                </c:pt>
                <c:pt idx="19">
                  <c:v>35034</c:v>
                </c:pt>
                <c:pt idx="20">
                  <c:v>35065</c:v>
                </c:pt>
                <c:pt idx="21">
                  <c:v>35096</c:v>
                </c:pt>
                <c:pt idx="22">
                  <c:v>35125</c:v>
                </c:pt>
                <c:pt idx="23">
                  <c:v>35156</c:v>
                </c:pt>
                <c:pt idx="24">
                  <c:v>35186</c:v>
                </c:pt>
                <c:pt idx="25">
                  <c:v>35217</c:v>
                </c:pt>
                <c:pt idx="26">
                  <c:v>35247</c:v>
                </c:pt>
                <c:pt idx="27">
                  <c:v>35278</c:v>
                </c:pt>
                <c:pt idx="28">
                  <c:v>35309</c:v>
                </c:pt>
                <c:pt idx="29">
                  <c:v>35339</c:v>
                </c:pt>
                <c:pt idx="30">
                  <c:v>35370</c:v>
                </c:pt>
                <c:pt idx="31">
                  <c:v>35400</c:v>
                </c:pt>
                <c:pt idx="32">
                  <c:v>35431</c:v>
                </c:pt>
                <c:pt idx="33">
                  <c:v>35462</c:v>
                </c:pt>
                <c:pt idx="34">
                  <c:v>35490</c:v>
                </c:pt>
                <c:pt idx="35">
                  <c:v>35521</c:v>
                </c:pt>
                <c:pt idx="36">
                  <c:v>35551</c:v>
                </c:pt>
                <c:pt idx="37">
                  <c:v>35582</c:v>
                </c:pt>
                <c:pt idx="38">
                  <c:v>35612</c:v>
                </c:pt>
                <c:pt idx="39">
                  <c:v>35643</c:v>
                </c:pt>
                <c:pt idx="40">
                  <c:v>35674</c:v>
                </c:pt>
                <c:pt idx="41">
                  <c:v>35704</c:v>
                </c:pt>
                <c:pt idx="42">
                  <c:v>35735</c:v>
                </c:pt>
                <c:pt idx="43">
                  <c:v>35765</c:v>
                </c:pt>
                <c:pt idx="44">
                  <c:v>35796</c:v>
                </c:pt>
                <c:pt idx="45">
                  <c:v>35827</c:v>
                </c:pt>
                <c:pt idx="46">
                  <c:v>35855</c:v>
                </c:pt>
                <c:pt idx="47">
                  <c:v>35886</c:v>
                </c:pt>
                <c:pt idx="48">
                  <c:v>35916</c:v>
                </c:pt>
                <c:pt idx="49">
                  <c:v>35947</c:v>
                </c:pt>
                <c:pt idx="50">
                  <c:v>35977</c:v>
                </c:pt>
                <c:pt idx="51">
                  <c:v>36008</c:v>
                </c:pt>
                <c:pt idx="52">
                  <c:v>36039</c:v>
                </c:pt>
                <c:pt idx="53">
                  <c:v>36069</c:v>
                </c:pt>
                <c:pt idx="54">
                  <c:v>36100</c:v>
                </c:pt>
                <c:pt idx="55">
                  <c:v>36130</c:v>
                </c:pt>
                <c:pt idx="56">
                  <c:v>36161</c:v>
                </c:pt>
                <c:pt idx="57">
                  <c:v>36192</c:v>
                </c:pt>
                <c:pt idx="58">
                  <c:v>36220</c:v>
                </c:pt>
                <c:pt idx="59">
                  <c:v>36251</c:v>
                </c:pt>
                <c:pt idx="60">
                  <c:v>36281</c:v>
                </c:pt>
                <c:pt idx="61">
                  <c:v>36312</c:v>
                </c:pt>
                <c:pt idx="62">
                  <c:v>36342</c:v>
                </c:pt>
                <c:pt idx="63">
                  <c:v>36373</c:v>
                </c:pt>
                <c:pt idx="64">
                  <c:v>36404</c:v>
                </c:pt>
                <c:pt idx="65">
                  <c:v>36434</c:v>
                </c:pt>
                <c:pt idx="66">
                  <c:v>36465</c:v>
                </c:pt>
                <c:pt idx="67">
                  <c:v>36495</c:v>
                </c:pt>
                <c:pt idx="68">
                  <c:v>36526</c:v>
                </c:pt>
                <c:pt idx="69">
                  <c:v>36557</c:v>
                </c:pt>
                <c:pt idx="70">
                  <c:v>36586</c:v>
                </c:pt>
                <c:pt idx="71">
                  <c:v>36617</c:v>
                </c:pt>
                <c:pt idx="72">
                  <c:v>36647</c:v>
                </c:pt>
                <c:pt idx="73">
                  <c:v>36678</c:v>
                </c:pt>
                <c:pt idx="74">
                  <c:v>36708</c:v>
                </c:pt>
                <c:pt idx="75">
                  <c:v>36739</c:v>
                </c:pt>
                <c:pt idx="76">
                  <c:v>36770</c:v>
                </c:pt>
                <c:pt idx="77">
                  <c:v>36800</c:v>
                </c:pt>
                <c:pt idx="78">
                  <c:v>36831</c:v>
                </c:pt>
                <c:pt idx="79">
                  <c:v>36861</c:v>
                </c:pt>
                <c:pt idx="80">
                  <c:v>36892</c:v>
                </c:pt>
                <c:pt idx="81">
                  <c:v>36923</c:v>
                </c:pt>
                <c:pt idx="82">
                  <c:v>36951</c:v>
                </c:pt>
                <c:pt idx="83">
                  <c:v>36982</c:v>
                </c:pt>
                <c:pt idx="84">
                  <c:v>37012</c:v>
                </c:pt>
                <c:pt idx="85">
                  <c:v>37043</c:v>
                </c:pt>
                <c:pt idx="86">
                  <c:v>37073</c:v>
                </c:pt>
                <c:pt idx="87">
                  <c:v>37104</c:v>
                </c:pt>
                <c:pt idx="88">
                  <c:v>37135</c:v>
                </c:pt>
                <c:pt idx="89">
                  <c:v>37165</c:v>
                </c:pt>
                <c:pt idx="90">
                  <c:v>37196</c:v>
                </c:pt>
                <c:pt idx="91">
                  <c:v>37226</c:v>
                </c:pt>
                <c:pt idx="92">
                  <c:v>37257</c:v>
                </c:pt>
                <c:pt idx="93">
                  <c:v>37288</c:v>
                </c:pt>
                <c:pt idx="94">
                  <c:v>37316</c:v>
                </c:pt>
                <c:pt idx="95">
                  <c:v>37347</c:v>
                </c:pt>
                <c:pt idx="96">
                  <c:v>37377</c:v>
                </c:pt>
                <c:pt idx="97">
                  <c:v>37408</c:v>
                </c:pt>
                <c:pt idx="98">
                  <c:v>37438</c:v>
                </c:pt>
                <c:pt idx="99">
                  <c:v>37469</c:v>
                </c:pt>
                <c:pt idx="100">
                  <c:v>37500</c:v>
                </c:pt>
                <c:pt idx="101">
                  <c:v>37530</c:v>
                </c:pt>
                <c:pt idx="102">
                  <c:v>37561</c:v>
                </c:pt>
                <c:pt idx="103">
                  <c:v>37591</c:v>
                </c:pt>
                <c:pt idx="104">
                  <c:v>37622</c:v>
                </c:pt>
                <c:pt idx="105">
                  <c:v>37653</c:v>
                </c:pt>
                <c:pt idx="106">
                  <c:v>37681</c:v>
                </c:pt>
                <c:pt idx="107">
                  <c:v>37712</c:v>
                </c:pt>
                <c:pt idx="108">
                  <c:v>37742</c:v>
                </c:pt>
                <c:pt idx="109">
                  <c:v>37773</c:v>
                </c:pt>
                <c:pt idx="110">
                  <c:v>37803</c:v>
                </c:pt>
                <c:pt idx="111">
                  <c:v>37834</c:v>
                </c:pt>
                <c:pt idx="112">
                  <c:v>37865</c:v>
                </c:pt>
                <c:pt idx="113">
                  <c:v>37895</c:v>
                </c:pt>
                <c:pt idx="114">
                  <c:v>37926</c:v>
                </c:pt>
                <c:pt idx="115">
                  <c:v>37956</c:v>
                </c:pt>
                <c:pt idx="116">
                  <c:v>37987</c:v>
                </c:pt>
                <c:pt idx="117">
                  <c:v>38018</c:v>
                </c:pt>
                <c:pt idx="118">
                  <c:v>38047</c:v>
                </c:pt>
                <c:pt idx="119">
                  <c:v>38078</c:v>
                </c:pt>
                <c:pt idx="120">
                  <c:v>38108</c:v>
                </c:pt>
                <c:pt idx="121">
                  <c:v>38139</c:v>
                </c:pt>
                <c:pt idx="122">
                  <c:v>38169</c:v>
                </c:pt>
                <c:pt idx="123">
                  <c:v>38200</c:v>
                </c:pt>
                <c:pt idx="124">
                  <c:v>38231</c:v>
                </c:pt>
                <c:pt idx="125">
                  <c:v>38261</c:v>
                </c:pt>
                <c:pt idx="126">
                  <c:v>38292</c:v>
                </c:pt>
                <c:pt idx="127">
                  <c:v>38322</c:v>
                </c:pt>
                <c:pt idx="128">
                  <c:v>38353</c:v>
                </c:pt>
                <c:pt idx="129">
                  <c:v>38384</c:v>
                </c:pt>
                <c:pt idx="130">
                  <c:v>38412</c:v>
                </c:pt>
                <c:pt idx="131">
                  <c:v>38443</c:v>
                </c:pt>
                <c:pt idx="132">
                  <c:v>38473</c:v>
                </c:pt>
                <c:pt idx="133">
                  <c:v>38504</c:v>
                </c:pt>
                <c:pt idx="134">
                  <c:v>38534</c:v>
                </c:pt>
                <c:pt idx="135">
                  <c:v>38565</c:v>
                </c:pt>
                <c:pt idx="136">
                  <c:v>38596</c:v>
                </c:pt>
                <c:pt idx="137">
                  <c:v>38626</c:v>
                </c:pt>
                <c:pt idx="138">
                  <c:v>38657</c:v>
                </c:pt>
                <c:pt idx="139">
                  <c:v>38687</c:v>
                </c:pt>
                <c:pt idx="140">
                  <c:v>38718</c:v>
                </c:pt>
                <c:pt idx="141">
                  <c:v>38749</c:v>
                </c:pt>
                <c:pt idx="142">
                  <c:v>38777</c:v>
                </c:pt>
                <c:pt idx="143">
                  <c:v>38808</c:v>
                </c:pt>
                <c:pt idx="144">
                  <c:v>38838</c:v>
                </c:pt>
                <c:pt idx="145">
                  <c:v>38869</c:v>
                </c:pt>
                <c:pt idx="146">
                  <c:v>38899</c:v>
                </c:pt>
                <c:pt idx="147">
                  <c:v>38930</c:v>
                </c:pt>
                <c:pt idx="148">
                  <c:v>38961</c:v>
                </c:pt>
                <c:pt idx="149">
                  <c:v>38991</c:v>
                </c:pt>
                <c:pt idx="150">
                  <c:v>39022</c:v>
                </c:pt>
                <c:pt idx="151">
                  <c:v>39052</c:v>
                </c:pt>
                <c:pt idx="152">
                  <c:v>39083</c:v>
                </c:pt>
                <c:pt idx="153">
                  <c:v>39114</c:v>
                </c:pt>
                <c:pt idx="154">
                  <c:v>39142</c:v>
                </c:pt>
                <c:pt idx="155">
                  <c:v>39173</c:v>
                </c:pt>
                <c:pt idx="156">
                  <c:v>39203</c:v>
                </c:pt>
                <c:pt idx="157">
                  <c:v>39234</c:v>
                </c:pt>
                <c:pt idx="158">
                  <c:v>39264</c:v>
                </c:pt>
                <c:pt idx="159">
                  <c:v>39295</c:v>
                </c:pt>
                <c:pt idx="160">
                  <c:v>39326</c:v>
                </c:pt>
                <c:pt idx="161">
                  <c:v>39356</c:v>
                </c:pt>
                <c:pt idx="162">
                  <c:v>39387</c:v>
                </c:pt>
                <c:pt idx="163">
                  <c:v>39417</c:v>
                </c:pt>
                <c:pt idx="164">
                  <c:v>39448</c:v>
                </c:pt>
                <c:pt idx="165">
                  <c:v>39479</c:v>
                </c:pt>
                <c:pt idx="166">
                  <c:v>39508</c:v>
                </c:pt>
                <c:pt idx="167">
                  <c:v>39539</c:v>
                </c:pt>
                <c:pt idx="168">
                  <c:v>39569</c:v>
                </c:pt>
                <c:pt idx="169">
                  <c:v>39600</c:v>
                </c:pt>
                <c:pt idx="170">
                  <c:v>39630</c:v>
                </c:pt>
                <c:pt idx="171">
                  <c:v>39661</c:v>
                </c:pt>
                <c:pt idx="172">
                  <c:v>39692</c:v>
                </c:pt>
                <c:pt idx="173">
                  <c:v>39722</c:v>
                </c:pt>
                <c:pt idx="174">
                  <c:v>39753</c:v>
                </c:pt>
                <c:pt idx="175">
                  <c:v>39783</c:v>
                </c:pt>
                <c:pt idx="176">
                  <c:v>39814</c:v>
                </c:pt>
                <c:pt idx="177">
                  <c:v>39845</c:v>
                </c:pt>
                <c:pt idx="178">
                  <c:v>39873</c:v>
                </c:pt>
                <c:pt idx="179">
                  <c:v>39904</c:v>
                </c:pt>
                <c:pt idx="180">
                  <c:v>39934</c:v>
                </c:pt>
                <c:pt idx="181">
                  <c:v>39965</c:v>
                </c:pt>
                <c:pt idx="182">
                  <c:v>39995</c:v>
                </c:pt>
                <c:pt idx="183">
                  <c:v>40026</c:v>
                </c:pt>
                <c:pt idx="184">
                  <c:v>40057</c:v>
                </c:pt>
                <c:pt idx="185">
                  <c:v>40087</c:v>
                </c:pt>
                <c:pt idx="186">
                  <c:v>40118</c:v>
                </c:pt>
                <c:pt idx="187">
                  <c:v>40148</c:v>
                </c:pt>
                <c:pt idx="188">
                  <c:v>40179</c:v>
                </c:pt>
                <c:pt idx="189">
                  <c:v>40210</c:v>
                </c:pt>
                <c:pt idx="190">
                  <c:v>40238</c:v>
                </c:pt>
                <c:pt idx="191">
                  <c:v>40269</c:v>
                </c:pt>
                <c:pt idx="192">
                  <c:v>40299</c:v>
                </c:pt>
                <c:pt idx="193">
                  <c:v>40330</c:v>
                </c:pt>
                <c:pt idx="194">
                  <c:v>40360</c:v>
                </c:pt>
                <c:pt idx="195">
                  <c:v>40391</c:v>
                </c:pt>
                <c:pt idx="196">
                  <c:v>40422</c:v>
                </c:pt>
                <c:pt idx="197">
                  <c:v>40452</c:v>
                </c:pt>
                <c:pt idx="198">
                  <c:v>40483</c:v>
                </c:pt>
                <c:pt idx="199">
                  <c:v>40513</c:v>
                </c:pt>
              </c:numCache>
            </c:numRef>
          </c:cat>
          <c:val>
            <c:numRef>
              <c:f>'chiffres bruts indice santé'!$E$11:$E$209</c:f>
              <c:numCache>
                <c:formatCode>0.00</c:formatCode>
                <c:ptCount val="199"/>
                <c:pt idx="0">
                  <c:v>1000.0000000000001</c:v>
                </c:pt>
                <c:pt idx="1">
                  <c:v>1006.0699833373008</c:v>
                </c:pt>
                <c:pt idx="2">
                  <c:v>1007.7362532730305</c:v>
                </c:pt>
                <c:pt idx="3">
                  <c:v>1006.0699833373008</c:v>
                </c:pt>
                <c:pt idx="4">
                  <c:v>1003.927636277077</c:v>
                </c:pt>
                <c:pt idx="5">
                  <c:v>1003.927636277077</c:v>
                </c:pt>
                <c:pt idx="6">
                  <c:v>1004.1656748393242</c:v>
                </c:pt>
                <c:pt idx="7">
                  <c:v>1008.4503689597717</c:v>
                </c:pt>
                <c:pt idx="8">
                  <c:v>1011.1878124256131</c:v>
                </c:pt>
                <c:pt idx="9">
                  <c:v>1010.3546774577484</c:v>
                </c:pt>
                <c:pt idx="10">
                  <c:v>1011.9019281123543</c:v>
                </c:pt>
                <c:pt idx="11">
                  <c:v>1011.5448702689837</c:v>
                </c:pt>
                <c:pt idx="12">
                  <c:v>1012.7350630802192</c:v>
                </c:pt>
                <c:pt idx="13">
                  <c:v>1018.0909307307786</c:v>
                </c:pt>
                <c:pt idx="14">
                  <c:v>1020.5903356343729</c:v>
                </c:pt>
                <c:pt idx="15">
                  <c:v>1017.9719114496551</c:v>
                </c:pt>
                <c:pt idx="16">
                  <c:v>1016.1866222328017</c:v>
                </c:pt>
                <c:pt idx="17">
                  <c:v>1018.6860271363963</c:v>
                </c:pt>
                <c:pt idx="18">
                  <c:v>1018.8050464175197</c:v>
                </c:pt>
                <c:pt idx="19">
                  <c:v>1028.0885503451559</c:v>
                </c:pt>
                <c:pt idx="20">
                  <c:v>1030.1118781242562</c:v>
                </c:pt>
                <c:pt idx="21">
                  <c:v>1030.8259938109977</c:v>
                </c:pt>
                <c:pt idx="22">
                  <c:v>1032.6112830278507</c:v>
                </c:pt>
                <c:pt idx="23">
                  <c:v>1030.8259938109977</c:v>
                </c:pt>
                <c:pt idx="24">
                  <c:v>1030.9450130921211</c:v>
                </c:pt>
                <c:pt idx="25">
                  <c:v>1037.7291121161629</c:v>
                </c:pt>
                <c:pt idx="26">
                  <c:v>1040.2285170197574</c:v>
                </c:pt>
                <c:pt idx="27">
                  <c:v>1038.0861699595337</c:v>
                </c:pt>
                <c:pt idx="28">
                  <c:v>1041.1806712687458</c:v>
                </c:pt>
                <c:pt idx="29">
                  <c:v>1042.7279219233517</c:v>
                </c:pt>
                <c:pt idx="30">
                  <c:v>1044.6322304213284</c:v>
                </c:pt>
                <c:pt idx="31">
                  <c:v>1051.8924065698643</c:v>
                </c:pt>
                <c:pt idx="32">
                  <c:v>1050.5831944775055</c:v>
                </c:pt>
                <c:pt idx="33">
                  <c:v>1045.8224232325638</c:v>
                </c:pt>
                <c:pt idx="34">
                  <c:v>1045.5843846703167</c:v>
                </c:pt>
                <c:pt idx="35">
                  <c:v>1047.1316353249229</c:v>
                </c:pt>
                <c:pt idx="36">
                  <c:v>1048.9169245417759</c:v>
                </c:pt>
                <c:pt idx="37">
                  <c:v>1057.3672935015475</c:v>
                </c:pt>
                <c:pt idx="38">
                  <c:v>1059.3906212806478</c:v>
                </c:pt>
                <c:pt idx="39">
                  <c:v>1054.867888597953</c:v>
                </c:pt>
                <c:pt idx="40">
                  <c:v>1054.7488693168295</c:v>
                </c:pt>
                <c:pt idx="41">
                  <c:v>1057.4863127826709</c:v>
                </c:pt>
                <c:pt idx="42">
                  <c:v>1056.5341585336826</c:v>
                </c:pt>
                <c:pt idx="43">
                  <c:v>1056.1771006903118</c:v>
                </c:pt>
                <c:pt idx="44">
                  <c:v>1058.3194477505358</c:v>
                </c:pt>
                <c:pt idx="45">
                  <c:v>1056.5341585336826</c:v>
                </c:pt>
                <c:pt idx="46">
                  <c:v>1061.2949297786245</c:v>
                </c:pt>
                <c:pt idx="47">
                  <c:v>1066.5317781480601</c:v>
                </c:pt>
                <c:pt idx="48">
                  <c:v>1065.4606046179483</c:v>
                </c:pt>
                <c:pt idx="49">
                  <c:v>1068.0790288026662</c:v>
                </c:pt>
                <c:pt idx="50">
                  <c:v>1064.0323732444658</c:v>
                </c:pt>
                <c:pt idx="51">
                  <c:v>1063.5562961199714</c:v>
                </c:pt>
                <c:pt idx="52">
                  <c:v>1063.7943346822185</c:v>
                </c:pt>
                <c:pt idx="53">
                  <c:v>1063.5562961199714</c:v>
                </c:pt>
                <c:pt idx="54">
                  <c:v>1062.723161152107</c:v>
                </c:pt>
                <c:pt idx="55">
                  <c:v>1066.2937395858132</c:v>
                </c:pt>
                <c:pt idx="56">
                  <c:v>1068.6741252082838</c:v>
                </c:pt>
                <c:pt idx="57">
                  <c:v>1069.5072601761487</c:v>
                </c:pt>
                <c:pt idx="58">
                  <c:v>1073.6729350154726</c:v>
                </c:pt>
                <c:pt idx="59">
                  <c:v>1075.5772435134493</c:v>
                </c:pt>
                <c:pt idx="60">
                  <c:v>1073.4348964532255</c:v>
                </c:pt>
                <c:pt idx="61">
                  <c:v>1075.1011663889551</c:v>
                </c:pt>
                <c:pt idx="62">
                  <c:v>1073.7919542965963</c:v>
                </c:pt>
                <c:pt idx="63">
                  <c:v>1076.1723399190671</c:v>
                </c:pt>
                <c:pt idx="64">
                  <c:v>1077.6005712925496</c:v>
                </c:pt>
                <c:pt idx="65">
                  <c:v>1079.8619376338968</c:v>
                </c:pt>
                <c:pt idx="66">
                  <c:v>1083.3134967864796</c:v>
                </c:pt>
                <c:pt idx="67">
                  <c:v>1085.3368245655797</c:v>
                </c:pt>
                <c:pt idx="68">
                  <c:v>1089.3834801237801</c:v>
                </c:pt>
                <c:pt idx="69">
                  <c:v>1093.549154963104</c:v>
                </c:pt>
                <c:pt idx="70">
                  <c:v>1095.691502023328</c:v>
                </c:pt>
                <c:pt idx="71">
                  <c:v>1098.7860033325401</c:v>
                </c:pt>
                <c:pt idx="72">
                  <c:v>1102.9516781718639</c:v>
                </c:pt>
                <c:pt idx="73">
                  <c:v>1105.0940252320877</c:v>
                </c:pt>
                <c:pt idx="74">
                  <c:v>1104.7369673887169</c:v>
                </c:pt>
                <c:pt idx="75">
                  <c:v>1112.3542013806236</c:v>
                </c:pt>
                <c:pt idx="76">
                  <c:v>1109.6167579147823</c:v>
                </c:pt>
                <c:pt idx="77">
                  <c:v>1113.3063556296122</c:v>
                </c:pt>
                <c:pt idx="78">
                  <c:v>1110.3308736015235</c:v>
                </c:pt>
                <c:pt idx="79">
                  <c:v>1109.2597000714118</c:v>
                </c:pt>
                <c:pt idx="80">
                  <c:v>1114.0204713163535</c:v>
                </c:pt>
                <c:pt idx="81">
                  <c:v>1116.5198762199477</c:v>
                </c:pt>
                <c:pt idx="82">
                  <c:v>1126.1604379909547</c:v>
                </c:pt>
                <c:pt idx="83">
                  <c:v>1133.3015948583673</c:v>
                </c:pt>
                <c:pt idx="84">
                  <c:v>1135.2059033563439</c:v>
                </c:pt>
                <c:pt idx="85">
                  <c:v>1134.3727683884792</c:v>
                </c:pt>
                <c:pt idx="86">
                  <c:v>1134.2537491073556</c:v>
                </c:pt>
                <c:pt idx="87">
                  <c:v>1137.4672696976911</c:v>
                </c:pt>
                <c:pt idx="88">
                  <c:v>1135.6819804808381</c:v>
                </c:pt>
                <c:pt idx="89">
                  <c:v>1136.9911925731969</c:v>
                </c:pt>
                <c:pt idx="90">
                  <c:v>1134.6108069507261</c:v>
                </c:pt>
                <c:pt idx="91">
                  <c:v>1141.3949059747681</c:v>
                </c:pt>
                <c:pt idx="92">
                  <c:v>1143.2992144727448</c:v>
                </c:pt>
                <c:pt idx="93">
                  <c:v>1146.2746965008334</c:v>
                </c:pt>
                <c:pt idx="94">
                  <c:v>1146.631754344204</c:v>
                </c:pt>
                <c:pt idx="95">
                  <c:v>1148.417043561057</c:v>
                </c:pt>
                <c:pt idx="96">
                  <c:v>1145.2035229707215</c:v>
                </c:pt>
                <c:pt idx="97">
                  <c:v>1148.8931206855514</c:v>
                </c:pt>
                <c:pt idx="98">
                  <c:v>1148.5360628421806</c:v>
                </c:pt>
                <c:pt idx="99">
                  <c:v>1151.7495834325161</c:v>
                </c:pt>
                <c:pt idx="100">
                  <c:v>1150.4403713401573</c:v>
                </c:pt>
                <c:pt idx="101">
                  <c:v>1149.488217091169</c:v>
                </c:pt>
                <c:pt idx="102">
                  <c:v>1150.0833134967866</c:v>
                </c:pt>
                <c:pt idx="103">
                  <c:v>1155.201142585099</c:v>
                </c:pt>
                <c:pt idx="104">
                  <c:v>1163.1754344203762</c:v>
                </c:pt>
                <c:pt idx="105">
                  <c:v>1166.5079742918356</c:v>
                </c:pt>
                <c:pt idx="106">
                  <c:v>1163.5324922637469</c:v>
                </c:pt>
                <c:pt idx="107">
                  <c:v>1160.3189716734112</c:v>
                </c:pt>
                <c:pt idx="108">
                  <c:v>1163.6515115448703</c:v>
                </c:pt>
                <c:pt idx="109">
                  <c:v>1165.9128778862175</c:v>
                </c:pt>
                <c:pt idx="110">
                  <c:v>1169.1263984765535</c:v>
                </c:pt>
                <c:pt idx="111">
                  <c:v>1172.4589383480127</c:v>
                </c:pt>
                <c:pt idx="112">
                  <c:v>1168.6503213520593</c:v>
                </c:pt>
                <c:pt idx="113">
                  <c:v>1170.7926684122831</c:v>
                </c:pt>
                <c:pt idx="114">
                  <c:v>1170.0785527255418</c:v>
                </c:pt>
                <c:pt idx="115">
                  <c:v>1173.5301118781242</c:v>
                </c:pt>
                <c:pt idx="116">
                  <c:v>1177.9338252796954</c:v>
                </c:pt>
                <c:pt idx="117">
                  <c:v>1179.6000952154252</c:v>
                </c:pt>
                <c:pt idx="118">
                  <c:v>1185.9081171149728</c:v>
                </c:pt>
                <c:pt idx="119">
                  <c:v>1190.5498690787908</c:v>
                </c:pt>
                <c:pt idx="120">
                  <c:v>1189.9547726731732</c:v>
                </c:pt>
                <c:pt idx="121">
                  <c:v>1194.0014282313737</c:v>
                </c:pt>
                <c:pt idx="122">
                  <c:v>1195.4296596048562</c:v>
                </c:pt>
                <c:pt idx="123">
                  <c:v>1196.2627945727211</c:v>
                </c:pt>
                <c:pt idx="124">
                  <c:v>1202.0947393477745</c:v>
                </c:pt>
                <c:pt idx="125">
                  <c:v>1200.666507974292</c:v>
                </c:pt>
                <c:pt idx="126">
                  <c:v>1196.738871697215</c:v>
                </c:pt>
                <c:pt idx="127">
                  <c:v>1200.0714115686742</c:v>
                </c:pt>
                <c:pt idx="128">
                  <c:v>1208.1647226850753</c:v>
                </c:pt>
                <c:pt idx="129">
                  <c:v>1215.9009759581054</c:v>
                </c:pt>
                <c:pt idx="130">
                  <c:v>1218.638419423947</c:v>
                </c:pt>
                <c:pt idx="131">
                  <c:v>1220.4237086408</c:v>
                </c:pt>
                <c:pt idx="132">
                  <c:v>1224.1133063556297</c:v>
                </c:pt>
                <c:pt idx="133">
                  <c:v>1231.4925017852893</c:v>
                </c:pt>
                <c:pt idx="134">
                  <c:v>1232.6826945965249</c:v>
                </c:pt>
                <c:pt idx="135">
                  <c:v>1234.1109259700074</c:v>
                </c:pt>
                <c:pt idx="136">
                  <c:v>1231.84955962866</c:v>
                </c:pt>
                <c:pt idx="137">
                  <c:v>1231.4925017852893</c:v>
                </c:pt>
                <c:pt idx="138">
                  <c:v>1231.2544632230424</c:v>
                </c:pt>
                <c:pt idx="139">
                  <c:v>1231.6115210664129</c:v>
                </c:pt>
                <c:pt idx="140">
                  <c:v>1236.9673887169724</c:v>
                </c:pt>
                <c:pt idx="141">
                  <c:v>1236.4913115924783</c:v>
                </c:pt>
                <c:pt idx="142">
                  <c:v>1242.5612949297788</c:v>
                </c:pt>
                <c:pt idx="143">
                  <c:v>1247.203046893597</c:v>
                </c:pt>
                <c:pt idx="144">
                  <c:v>1246.9650083313497</c:v>
                </c:pt>
                <c:pt idx="145">
                  <c:v>1251.2497024517972</c:v>
                </c:pt>
                <c:pt idx="146">
                  <c:v>1252.7969531064036</c:v>
                </c:pt>
                <c:pt idx="147">
                  <c:v>1249.2263746726971</c:v>
                </c:pt>
                <c:pt idx="148">
                  <c:v>1246.7269697691027</c:v>
                </c:pt>
                <c:pt idx="149">
                  <c:v>1249.821471078315</c:v>
                </c:pt>
                <c:pt idx="150">
                  <c:v>1251.4877410140446</c:v>
                </c:pt>
                <c:pt idx="151">
                  <c:v>1252.0828374196622</c:v>
                </c:pt>
                <c:pt idx="152">
                  <c:v>1258.8669364437039</c:v>
                </c:pt>
                <c:pt idx="153">
                  <c:v>1258.9859557248276</c:v>
                </c:pt>
                <c:pt idx="154">
                  <c:v>1264.6988812187578</c:v>
                </c:pt>
                <c:pt idx="155">
                  <c:v>1263.1516305641517</c:v>
                </c:pt>
                <c:pt idx="156">
                  <c:v>1263.032611283028</c:v>
                </c:pt>
                <c:pt idx="157">
                  <c:v>1268.3884789335873</c:v>
                </c:pt>
                <c:pt idx="158">
                  <c:v>1266.8412282789814</c:v>
                </c:pt>
                <c:pt idx="159">
                  <c:v>1268.031421090217</c:v>
                </c:pt>
                <c:pt idx="160">
                  <c:v>1274.6965008331351</c:v>
                </c:pt>
                <c:pt idx="161">
                  <c:v>1286.5984289454893</c:v>
                </c:pt>
                <c:pt idx="162">
                  <c:v>1290.1690073791956</c:v>
                </c:pt>
                <c:pt idx="163">
                  <c:v>1295.4058557486317</c:v>
                </c:pt>
                <c:pt idx="164">
                  <c:v>1304.6893596762677</c:v>
                </c:pt>
                <c:pt idx="165">
                  <c:v>1314.2109021661513</c:v>
                </c:pt>
                <c:pt idx="166">
                  <c:v>1317.1863841942397</c:v>
                </c:pt>
                <c:pt idx="167">
                  <c:v>1328.9692930254705</c:v>
                </c:pt>
                <c:pt idx="168">
                  <c:v>1336.3484884551299</c:v>
                </c:pt>
                <c:pt idx="169">
                  <c:v>1343.370626041419</c:v>
                </c:pt>
                <c:pt idx="170">
                  <c:v>1335.1582956438945</c:v>
                </c:pt>
                <c:pt idx="171">
                  <c:v>1337.3006427041182</c:v>
                </c:pt>
                <c:pt idx="172">
                  <c:v>1334.9202570816474</c:v>
                </c:pt>
                <c:pt idx="173">
                  <c:v>1326.9459652463702</c:v>
                </c:pt>
                <c:pt idx="174">
                  <c:v>1324.0895024994052</c:v>
                </c:pt>
                <c:pt idx="175">
                  <c:v>1325.3987145917642</c:v>
                </c:pt>
                <c:pt idx="176">
                  <c:v>1329.9214472744584</c:v>
                </c:pt>
                <c:pt idx="177">
                  <c:v>1322.3042132825517</c:v>
                </c:pt>
                <c:pt idx="178">
                  <c:v>1325.0416567483935</c:v>
                </c:pt>
                <c:pt idx="179">
                  <c:v>1324.0895024994052</c:v>
                </c:pt>
                <c:pt idx="180">
                  <c:v>1321.5900975958107</c:v>
                </c:pt>
                <c:pt idx="181">
                  <c:v>1320.756962627946</c:v>
                </c:pt>
                <c:pt idx="182">
                  <c:v>1324.8036181861464</c:v>
                </c:pt>
                <c:pt idx="183">
                  <c:v>1321.3520590335638</c:v>
                </c:pt>
                <c:pt idx="184">
                  <c:v>1321.9471554391814</c:v>
                </c:pt>
                <c:pt idx="185">
                  <c:v>1325.3987145917642</c:v>
                </c:pt>
                <c:pt idx="186">
                  <c:v>1327.5410616519878</c:v>
                </c:pt>
                <c:pt idx="187">
                  <c:v>1333.6110449892885</c:v>
                </c:pt>
                <c:pt idx="188">
                  <c:v>1339.2049512020949</c:v>
                </c:pt>
                <c:pt idx="189">
                  <c:v>1344.2037610092839</c:v>
                </c:pt>
                <c:pt idx="190">
                  <c:v>1348.8455129731019</c:v>
                </c:pt>
                <c:pt idx="191">
                  <c:v>1354.2013806236614</c:v>
                </c:pt>
                <c:pt idx="192">
                  <c:v>1354.0823613425375</c:v>
                </c:pt>
                <c:pt idx="193">
                  <c:v>1354.6774577481553</c:v>
                </c:pt>
                <c:pt idx="194">
                  <c:v>1355.5105927160203</c:v>
                </c:pt>
                <c:pt idx="195">
                  <c:v>1359.7952868364678</c:v>
                </c:pt>
                <c:pt idx="196">
                  <c:v>1361.6995953344442</c:v>
                </c:pt>
                <c:pt idx="197">
                  <c:v>1363.3658652701738</c:v>
                </c:pt>
                <c:pt idx="198">
                  <c:v>1368.7217329207333</c:v>
                </c:pt>
              </c:numCache>
            </c:numRef>
          </c:val>
        </c:ser>
        <c:ser>
          <c:idx val="1"/>
          <c:order val="1"/>
          <c:tx>
            <c:v>indice santé</c:v>
          </c:tx>
          <c:marker>
            <c:symbol val="none"/>
          </c:marker>
          <c:val>
            <c:numRef>
              <c:f>'chiffres bruts indice santé'!$F$11:$F$209</c:f>
              <c:numCache>
                <c:formatCode>0.00</c:formatCode>
                <c:ptCount val="199"/>
                <c:pt idx="0">
                  <c:v>1000.0000000000001</c:v>
                </c:pt>
                <c:pt idx="1">
                  <c:v>1019.0430849797668</c:v>
                </c:pt>
                <c:pt idx="2">
                  <c:v>1020.2332777910024</c:v>
                </c:pt>
                <c:pt idx="3">
                  <c:v>1018.9240656986434</c:v>
                </c:pt>
                <c:pt idx="4">
                  <c:v>1017.2577957629137</c:v>
                </c:pt>
                <c:pt idx="5">
                  <c:v>1017.3768150440374</c:v>
                </c:pt>
                <c:pt idx="6">
                  <c:v>1017.6148536062843</c:v>
                </c:pt>
                <c:pt idx="7">
                  <c:v>1022.3756248512261</c:v>
                </c:pt>
                <c:pt idx="8">
                  <c:v>1025.7081647226853</c:v>
                </c:pt>
                <c:pt idx="9">
                  <c:v>1024.7560104736967</c:v>
                </c:pt>
                <c:pt idx="10">
                  <c:v>1025.8271840038087</c:v>
                </c:pt>
                <c:pt idx="11">
                  <c:v>1025.1130683170675</c:v>
                </c:pt>
                <c:pt idx="12">
                  <c:v>1025.8271840038087</c:v>
                </c:pt>
                <c:pt idx="13">
                  <c:v>1032.7303023089742</c:v>
                </c:pt>
                <c:pt idx="14">
                  <c:v>1035.8248036181863</c:v>
                </c:pt>
                <c:pt idx="15">
                  <c:v>1032.2542251844802</c:v>
                </c:pt>
                <c:pt idx="16">
                  <c:v>1030.5879552487504</c:v>
                </c:pt>
                <c:pt idx="17">
                  <c:v>1032.2542251844802</c:v>
                </c:pt>
                <c:pt idx="18">
                  <c:v>1032.0161866222329</c:v>
                </c:pt>
                <c:pt idx="19">
                  <c:v>1039.9904784575101</c:v>
                </c:pt>
                <c:pt idx="20">
                  <c:v>1042.0138062366104</c:v>
                </c:pt>
                <c:pt idx="21">
                  <c:v>1042.2518447988575</c:v>
                </c:pt>
                <c:pt idx="22">
                  <c:v>1042.4898833611048</c:v>
                </c:pt>
                <c:pt idx="23">
                  <c:v>1040.3475363008808</c:v>
                </c:pt>
                <c:pt idx="24">
                  <c:v>1041.1806712687458</c:v>
                </c:pt>
                <c:pt idx="25">
                  <c:v>1048.4408474172817</c:v>
                </c:pt>
                <c:pt idx="26">
                  <c:v>1051.2973101642467</c:v>
                </c:pt>
                <c:pt idx="27">
                  <c:v>1048.2028088550346</c:v>
                </c:pt>
                <c:pt idx="28">
                  <c:v>1049.8690787907642</c:v>
                </c:pt>
                <c:pt idx="29">
                  <c:v>1050.9402523208762</c:v>
                </c:pt>
                <c:pt idx="30">
                  <c:v>1052.3684836943587</c:v>
                </c:pt>
                <c:pt idx="31">
                  <c:v>1059.2716019995241</c:v>
                </c:pt>
                <c:pt idx="32">
                  <c:v>1057.4863127826709</c:v>
                </c:pt>
                <c:pt idx="33">
                  <c:v>1052.4875029754821</c:v>
                </c:pt>
                <c:pt idx="34">
                  <c:v>1052.7255415377292</c:v>
                </c:pt>
                <c:pt idx="35">
                  <c:v>1053.7967150678412</c:v>
                </c:pt>
                <c:pt idx="36">
                  <c:v>1055.7010235658179</c:v>
                </c:pt>
                <c:pt idx="37">
                  <c:v>1065.3415853368249</c:v>
                </c:pt>
                <c:pt idx="38">
                  <c:v>1065.8176624613188</c:v>
                </c:pt>
                <c:pt idx="39">
                  <c:v>1061.5329683408713</c:v>
                </c:pt>
                <c:pt idx="40">
                  <c:v>1061.7710069031184</c:v>
                </c:pt>
                <c:pt idx="41">
                  <c:v>1064.7464889312071</c:v>
                </c:pt>
                <c:pt idx="42">
                  <c:v>1064.3894310878363</c:v>
                </c:pt>
                <c:pt idx="43">
                  <c:v>1065.3415853368249</c:v>
                </c:pt>
                <c:pt idx="44">
                  <c:v>1067.9600095215426</c:v>
                </c:pt>
                <c:pt idx="45">
                  <c:v>1066.5317781480601</c:v>
                </c:pt>
                <c:pt idx="46">
                  <c:v>1071.6496072363725</c:v>
                </c:pt>
                <c:pt idx="47">
                  <c:v>1077.4815520114262</c:v>
                </c:pt>
                <c:pt idx="48">
                  <c:v>1076.4103784813142</c:v>
                </c:pt>
                <c:pt idx="49">
                  <c:v>1079.0288026660319</c:v>
                </c:pt>
                <c:pt idx="50">
                  <c:v>1074.863127826708</c:v>
                </c:pt>
                <c:pt idx="51">
                  <c:v>1074.5060699833375</c:v>
                </c:pt>
                <c:pt idx="52">
                  <c:v>1074.6250892644612</c:v>
                </c:pt>
                <c:pt idx="53">
                  <c:v>1074.3870507022139</c:v>
                </c:pt>
                <c:pt idx="54">
                  <c:v>1074.5060699833375</c:v>
                </c:pt>
                <c:pt idx="55">
                  <c:v>1078.3146869792906</c:v>
                </c:pt>
                <c:pt idx="56">
                  <c:v>1080.8140918828854</c:v>
                </c:pt>
                <c:pt idx="57">
                  <c:v>1080.9331111640086</c:v>
                </c:pt>
                <c:pt idx="58">
                  <c:v>1083.5515353487267</c:v>
                </c:pt>
                <c:pt idx="59">
                  <c:v>1085.3368245655797</c:v>
                </c:pt>
                <c:pt idx="60">
                  <c:v>1083.432516067603</c:v>
                </c:pt>
                <c:pt idx="61">
                  <c:v>1083.6705546298501</c:v>
                </c:pt>
                <c:pt idx="62">
                  <c:v>1081.0521304451322</c:v>
                </c:pt>
                <c:pt idx="63">
                  <c:v>1083.0754582242325</c:v>
                </c:pt>
                <c:pt idx="64">
                  <c:v>1084.3846703165916</c:v>
                </c:pt>
                <c:pt idx="65">
                  <c:v>1086.2889788145681</c:v>
                </c:pt>
                <c:pt idx="66">
                  <c:v>1088.193287312545</c:v>
                </c:pt>
                <c:pt idx="67">
                  <c:v>1091.0497500595097</c:v>
                </c:pt>
                <c:pt idx="68">
                  <c:v>1093.9062128064747</c:v>
                </c:pt>
                <c:pt idx="69">
                  <c:v>1096.2865984289456</c:v>
                </c:pt>
                <c:pt idx="70">
                  <c:v>1099.3810997381579</c:v>
                </c:pt>
                <c:pt idx="71">
                  <c:v>1100.6903118305167</c:v>
                </c:pt>
                <c:pt idx="72">
                  <c:v>1102.9516781718639</c:v>
                </c:pt>
                <c:pt idx="73">
                  <c:v>1105.6891216377055</c:v>
                </c:pt>
                <c:pt idx="74">
                  <c:v>1106.2842180433231</c:v>
                </c:pt>
                <c:pt idx="75">
                  <c:v>1111.0449892882648</c:v>
                </c:pt>
                <c:pt idx="76">
                  <c:v>1109.3787193525352</c:v>
                </c:pt>
                <c:pt idx="77">
                  <c:v>1113.6634134729827</c:v>
                </c:pt>
                <c:pt idx="78">
                  <c:v>1113.1873363484885</c:v>
                </c:pt>
                <c:pt idx="79">
                  <c:v>1114.0204713163535</c:v>
                </c:pt>
                <c:pt idx="80">
                  <c:v>1117.5910497500597</c:v>
                </c:pt>
                <c:pt idx="81">
                  <c:v>1120.9235896215189</c:v>
                </c:pt>
                <c:pt idx="82">
                  <c:v>1129.2549393001668</c:v>
                </c:pt>
                <c:pt idx="83">
                  <c:v>1134.7298262318498</c:v>
                </c:pt>
                <c:pt idx="84">
                  <c:v>1138.300404665556</c:v>
                </c:pt>
                <c:pt idx="85">
                  <c:v>1139.4905974767912</c:v>
                </c:pt>
                <c:pt idx="86">
                  <c:v>1140.2047131635327</c:v>
                </c:pt>
                <c:pt idx="87">
                  <c:v>1141.9900023803859</c:v>
                </c:pt>
                <c:pt idx="88">
                  <c:v>1142.5850987860035</c:v>
                </c:pt>
                <c:pt idx="89">
                  <c:v>1144.8464651273507</c:v>
                </c:pt>
                <c:pt idx="90">
                  <c:v>1142.7041180671272</c:v>
                </c:pt>
                <c:pt idx="91">
                  <c:v>1150.0833134967866</c:v>
                </c:pt>
                <c:pt idx="92">
                  <c:v>1151.7495834325161</c:v>
                </c:pt>
                <c:pt idx="93">
                  <c:v>1154.2489883361106</c:v>
                </c:pt>
                <c:pt idx="94">
                  <c:v>1151.9876219947635</c:v>
                </c:pt>
                <c:pt idx="95">
                  <c:v>1154.4870268983577</c:v>
                </c:pt>
                <c:pt idx="96">
                  <c:v>1151.7495834325161</c:v>
                </c:pt>
                <c:pt idx="97">
                  <c:v>1155.4391811473461</c:v>
                </c:pt>
                <c:pt idx="98">
                  <c:v>1154.8440847417282</c:v>
                </c:pt>
                <c:pt idx="99">
                  <c:v>1157.2244703641993</c:v>
                </c:pt>
                <c:pt idx="100">
                  <c:v>1155.3201618662224</c:v>
                </c:pt>
                <c:pt idx="101">
                  <c:v>1155.5582004284695</c:v>
                </c:pt>
                <c:pt idx="102">
                  <c:v>1156.5103546774581</c:v>
                </c:pt>
                <c:pt idx="103">
                  <c:v>1160.6760295167819</c:v>
                </c:pt>
                <c:pt idx="104">
                  <c:v>1167.1030706974532</c:v>
                </c:pt>
                <c:pt idx="105">
                  <c:v>1169.8405141632948</c:v>
                </c:pt>
                <c:pt idx="106">
                  <c:v>1168.8883599143062</c:v>
                </c:pt>
                <c:pt idx="107">
                  <c:v>1167.2220899785766</c:v>
                </c:pt>
                <c:pt idx="108">
                  <c:v>1170.197572006665</c:v>
                </c:pt>
                <c:pt idx="109">
                  <c:v>1172.339919066889</c:v>
                </c:pt>
                <c:pt idx="110">
                  <c:v>1173.7681504403715</c:v>
                </c:pt>
                <c:pt idx="111">
                  <c:v>1176.6246131873365</c:v>
                </c:pt>
                <c:pt idx="112">
                  <c:v>1173.2920733158774</c:v>
                </c:pt>
                <c:pt idx="113">
                  <c:v>1175.4344203761011</c:v>
                </c:pt>
                <c:pt idx="114">
                  <c:v>1175.0773625327304</c:v>
                </c:pt>
                <c:pt idx="115">
                  <c:v>1178.7669602475603</c:v>
                </c:pt>
                <c:pt idx="116">
                  <c:v>1182.3375386812666</c:v>
                </c:pt>
                <c:pt idx="117">
                  <c:v>1182.6945965246371</c:v>
                </c:pt>
                <c:pt idx="118">
                  <c:v>1187.455367769579</c:v>
                </c:pt>
                <c:pt idx="119">
                  <c:v>1189.240656986432</c:v>
                </c:pt>
                <c:pt idx="120">
                  <c:v>1189.0026184241849</c:v>
                </c:pt>
                <c:pt idx="121">
                  <c:v>1192.6922161390146</c:v>
                </c:pt>
                <c:pt idx="122">
                  <c:v>1192.9302547012619</c:v>
                </c:pt>
                <c:pt idx="123">
                  <c:v>1193.5253511068795</c:v>
                </c:pt>
                <c:pt idx="124">
                  <c:v>1197.810045227327</c:v>
                </c:pt>
                <c:pt idx="125">
                  <c:v>1197.6910259462034</c:v>
                </c:pt>
                <c:pt idx="126">
                  <c:v>1195.3106403237327</c:v>
                </c:pt>
                <c:pt idx="127">
                  <c:v>1199.7143537253037</c:v>
                </c:pt>
                <c:pt idx="128">
                  <c:v>1206.0223756248515</c:v>
                </c:pt>
                <c:pt idx="129">
                  <c:v>1212.5684360866462</c:v>
                </c:pt>
                <c:pt idx="130">
                  <c:v>1212.2113782432755</c:v>
                </c:pt>
                <c:pt idx="131">
                  <c:v>1214.4727445846229</c:v>
                </c:pt>
                <c:pt idx="132">
                  <c:v>1216.6150916448466</c:v>
                </c:pt>
                <c:pt idx="133">
                  <c:v>1221.494882170912</c:v>
                </c:pt>
                <c:pt idx="134">
                  <c:v>1221.7329207331591</c:v>
                </c:pt>
                <c:pt idx="135">
                  <c:v>1220.4237086408</c:v>
                </c:pt>
                <c:pt idx="136">
                  <c:v>1218.4003808616999</c:v>
                </c:pt>
                <c:pt idx="137">
                  <c:v>1222.0899785765296</c:v>
                </c:pt>
                <c:pt idx="138">
                  <c:v>1223.0421328255181</c:v>
                </c:pt>
                <c:pt idx="139">
                  <c:v>1223.7562485122589</c:v>
                </c:pt>
                <c:pt idx="140">
                  <c:v>1229.5881932873128</c:v>
                </c:pt>
                <c:pt idx="141">
                  <c:v>1228.6360390383243</c:v>
                </c:pt>
                <c:pt idx="142">
                  <c:v>1233.0397524398954</c:v>
                </c:pt>
                <c:pt idx="143">
                  <c:v>1237.2054272792195</c:v>
                </c:pt>
                <c:pt idx="144">
                  <c:v>1236.9673887169724</c:v>
                </c:pt>
                <c:pt idx="145">
                  <c:v>1240.7760057129258</c:v>
                </c:pt>
                <c:pt idx="146">
                  <c:v>1242.3232563675317</c:v>
                </c:pt>
                <c:pt idx="147">
                  <c:v>1242.0852178052846</c:v>
                </c:pt>
                <c:pt idx="148">
                  <c:v>1241.6091406807905</c:v>
                </c:pt>
                <c:pt idx="149">
                  <c:v>1244.7036419900026</c:v>
                </c:pt>
                <c:pt idx="150">
                  <c:v>1245.8938348012382</c:v>
                </c:pt>
                <c:pt idx="151">
                  <c:v>1248.750297548203</c:v>
                </c:pt>
                <c:pt idx="152">
                  <c:v>1255.1773387288742</c:v>
                </c:pt>
                <c:pt idx="153">
                  <c:v>1252.4398952630329</c:v>
                </c:pt>
                <c:pt idx="154">
                  <c:v>1256.6055701023568</c:v>
                </c:pt>
                <c:pt idx="155">
                  <c:v>1253.7491073553917</c:v>
                </c:pt>
                <c:pt idx="156">
                  <c:v>1253.0349916686505</c:v>
                </c:pt>
                <c:pt idx="157">
                  <c:v>1258.0338014758393</c:v>
                </c:pt>
                <c:pt idx="158">
                  <c:v>1257.6767436324687</c:v>
                </c:pt>
                <c:pt idx="159">
                  <c:v>1258.1528207569627</c:v>
                </c:pt>
                <c:pt idx="160">
                  <c:v>1263.8657462508929</c:v>
                </c:pt>
                <c:pt idx="161">
                  <c:v>1272.673173054035</c:v>
                </c:pt>
                <c:pt idx="162">
                  <c:v>1278.7431563913356</c:v>
                </c:pt>
                <c:pt idx="163">
                  <c:v>1283.6229469174007</c:v>
                </c:pt>
                <c:pt idx="164">
                  <c:v>1293.8586050940255</c:v>
                </c:pt>
                <c:pt idx="165">
                  <c:v>1301.1187812425615</c:v>
                </c:pt>
                <c:pt idx="166">
                  <c:v>1303.1421090216616</c:v>
                </c:pt>
                <c:pt idx="167">
                  <c:v>1311.5924779814334</c:v>
                </c:pt>
                <c:pt idx="168">
                  <c:v>1316.5912877886221</c:v>
                </c:pt>
                <c:pt idx="169">
                  <c:v>1323.7324446560344</c:v>
                </c:pt>
                <c:pt idx="170">
                  <c:v>1319.685789097834</c:v>
                </c:pt>
                <c:pt idx="171">
                  <c:v>1322.8993096881698</c:v>
                </c:pt>
                <c:pt idx="172">
                  <c:v>1324.5655796238993</c:v>
                </c:pt>
                <c:pt idx="173">
                  <c:v>1322.1851940014285</c:v>
                </c:pt>
                <c:pt idx="174">
                  <c:v>1323.9704832182815</c:v>
                </c:pt>
                <c:pt idx="175">
                  <c:v>1326.469888121876</c:v>
                </c:pt>
                <c:pt idx="176">
                  <c:v>1330.0404665555823</c:v>
                </c:pt>
                <c:pt idx="177">
                  <c:v>1321.9471554391814</c:v>
                </c:pt>
                <c:pt idx="178">
                  <c:v>1323.1373482504166</c:v>
                </c:pt>
                <c:pt idx="179">
                  <c:v>1320.6379433468223</c:v>
                </c:pt>
                <c:pt idx="180">
                  <c:v>1315.1630564151396</c:v>
                </c:pt>
                <c:pt idx="181">
                  <c:v>1314.9250178528923</c:v>
                </c:pt>
                <c:pt idx="182">
                  <c:v>1317.0673649131161</c:v>
                </c:pt>
                <c:pt idx="183">
                  <c:v>1314.686979290645</c:v>
                </c:pt>
                <c:pt idx="184">
                  <c:v>1316.829326350869</c:v>
                </c:pt>
                <c:pt idx="185">
                  <c:v>1318.1385384432278</c:v>
                </c:pt>
                <c:pt idx="186">
                  <c:v>1320.6379433468223</c:v>
                </c:pt>
                <c:pt idx="187">
                  <c:v>1325.3987145917642</c:v>
                </c:pt>
                <c:pt idx="188">
                  <c:v>1331.8257557724355</c:v>
                </c:pt>
                <c:pt idx="189">
                  <c:v>1334.3251606760296</c:v>
                </c:pt>
                <c:pt idx="190">
                  <c:v>1337.0626041418714</c:v>
                </c:pt>
                <c:pt idx="191">
                  <c:v>1341.585336824566</c:v>
                </c:pt>
                <c:pt idx="192">
                  <c:v>1341.8233753868128</c:v>
                </c:pt>
                <c:pt idx="193">
                  <c:v>1343.2516067602953</c:v>
                </c:pt>
                <c:pt idx="194">
                  <c:v>1344.2037610092839</c:v>
                </c:pt>
                <c:pt idx="195">
                  <c:v>1348.3694358486077</c:v>
                </c:pt>
                <c:pt idx="196">
                  <c:v>1350.3927636277078</c:v>
                </c:pt>
                <c:pt idx="197">
                  <c:v>1351.4639371578198</c:v>
                </c:pt>
                <c:pt idx="198">
                  <c:v>1354.9154963104024</c:v>
                </c:pt>
              </c:numCache>
            </c:numRef>
          </c:val>
        </c:ser>
        <c:ser>
          <c:idx val="2"/>
          <c:order val="2"/>
          <c:tx>
            <c:v>indice santé lissé</c:v>
          </c:tx>
          <c:marker>
            <c:symbol val="none"/>
          </c:marker>
          <c:val>
            <c:numRef>
              <c:f>'chiffres bruts indice santé'!$G$11:$G$209</c:f>
              <c:numCache>
                <c:formatCode>0.00</c:formatCode>
                <c:ptCount val="199"/>
                <c:pt idx="0">
                  <c:v>1000.0000000000001</c:v>
                </c:pt>
                <c:pt idx="1">
                  <c:v>1008.9264460842658</c:v>
                </c:pt>
                <c:pt idx="2">
                  <c:v>1012.2589859557249</c:v>
                </c:pt>
                <c:pt idx="3">
                  <c:v>1015.4725065460605</c:v>
                </c:pt>
                <c:pt idx="4">
                  <c:v>1017.6148536062843</c:v>
                </c:pt>
                <c:pt idx="5">
                  <c:v>1018.9240656986434</c:v>
                </c:pt>
                <c:pt idx="6">
                  <c:v>1018.447988574149</c:v>
                </c:pt>
                <c:pt idx="7">
                  <c:v>1017.8528921685314</c:v>
                </c:pt>
                <c:pt idx="8">
                  <c:v>1018.6860271363963</c:v>
                </c:pt>
                <c:pt idx="9">
                  <c:v>1020.82837419662</c:v>
                </c:pt>
                <c:pt idx="10">
                  <c:v>1022.6136634134731</c:v>
                </c:pt>
                <c:pt idx="11">
                  <c:v>1024.6369911925733</c:v>
                </c:pt>
                <c:pt idx="12">
                  <c:v>1025.3511068793146</c:v>
                </c:pt>
                <c:pt idx="13">
                  <c:v>1025.3511068793146</c:v>
                </c:pt>
                <c:pt idx="14">
                  <c:v>1027.3744346584147</c:v>
                </c:pt>
                <c:pt idx="15">
                  <c:v>1029.8738395620092</c:v>
                </c:pt>
                <c:pt idx="16">
                  <c:v>1031.6591287788624</c:v>
                </c:pt>
                <c:pt idx="17">
                  <c:v>1032.8493215900978</c:v>
                </c:pt>
                <c:pt idx="18">
                  <c:v>1032.7303023089742</c:v>
                </c:pt>
                <c:pt idx="19">
                  <c:v>1031.7781480599858</c:v>
                </c:pt>
                <c:pt idx="20">
                  <c:v>1033.6824565579625</c:v>
                </c:pt>
                <c:pt idx="21">
                  <c:v>1036.5389193049275</c:v>
                </c:pt>
                <c:pt idx="22">
                  <c:v>1039.038324208522</c:v>
                </c:pt>
                <c:pt idx="23">
                  <c:v>1041.6567483932399</c:v>
                </c:pt>
                <c:pt idx="24">
                  <c:v>1041.7757676743634</c:v>
                </c:pt>
                <c:pt idx="25">
                  <c:v>1041.5377291121163</c:v>
                </c:pt>
                <c:pt idx="26">
                  <c:v>1043.0849797667224</c:v>
                </c:pt>
                <c:pt idx="27">
                  <c:v>1045.3463461080696</c:v>
                </c:pt>
                <c:pt idx="28">
                  <c:v>1047.2506546060463</c:v>
                </c:pt>
                <c:pt idx="29">
                  <c:v>1049.5120209473937</c:v>
                </c:pt>
                <c:pt idx="30">
                  <c:v>1050.1071173530115</c:v>
                </c:pt>
                <c:pt idx="31">
                  <c:v>1050.3451559152584</c:v>
                </c:pt>
                <c:pt idx="32">
                  <c:v>1053.0825993811</c:v>
                </c:pt>
                <c:pt idx="33">
                  <c:v>1054.9869078790766</c:v>
                </c:pt>
                <c:pt idx="34">
                  <c:v>1055.4629850035708</c:v>
                </c:pt>
                <c:pt idx="35">
                  <c:v>1055.4629850035708</c:v>
                </c:pt>
                <c:pt idx="36">
                  <c:v>1054.1537729112117</c:v>
                </c:pt>
                <c:pt idx="37">
                  <c:v>1053.6776957867178</c:v>
                </c:pt>
                <c:pt idx="38">
                  <c:v>1056.8912163770533</c:v>
                </c:pt>
                <c:pt idx="39">
                  <c:v>1060.2237562485125</c:v>
                </c:pt>
                <c:pt idx="40">
                  <c:v>1062.1280647464889</c:v>
                </c:pt>
                <c:pt idx="41">
                  <c:v>1063.6753154010951</c:v>
                </c:pt>
                <c:pt idx="42">
                  <c:v>1063.437276838848</c:v>
                </c:pt>
                <c:pt idx="43">
                  <c:v>1063.0802189954773</c:v>
                </c:pt>
                <c:pt idx="44">
                  <c:v>1064.0323732444658</c:v>
                </c:pt>
                <c:pt idx="45">
                  <c:v>1065.579623899072</c:v>
                </c:pt>
                <c:pt idx="46">
                  <c:v>1066.0557010235659</c:v>
                </c:pt>
                <c:pt idx="47">
                  <c:v>1067.8409902404192</c:v>
                </c:pt>
                <c:pt idx="48">
                  <c:v>1070.9354915496313</c:v>
                </c:pt>
                <c:pt idx="49">
                  <c:v>1073.077838609855</c:v>
                </c:pt>
                <c:pt idx="50">
                  <c:v>1076.1723399190671</c:v>
                </c:pt>
                <c:pt idx="51">
                  <c:v>1077.0054748869318</c:v>
                </c:pt>
                <c:pt idx="52">
                  <c:v>1076.1723399190671</c:v>
                </c:pt>
                <c:pt idx="53">
                  <c:v>1075.8152820756964</c:v>
                </c:pt>
                <c:pt idx="54">
                  <c:v>1074.6250892644612</c:v>
                </c:pt>
                <c:pt idx="55">
                  <c:v>1074.5060699833375</c:v>
                </c:pt>
                <c:pt idx="56">
                  <c:v>1075.4582242323258</c:v>
                </c:pt>
                <c:pt idx="57">
                  <c:v>1077.0054748869318</c:v>
                </c:pt>
                <c:pt idx="58">
                  <c:v>1078.6717448226614</c:v>
                </c:pt>
                <c:pt idx="59">
                  <c:v>1080.9331111640086</c:v>
                </c:pt>
                <c:pt idx="60">
                  <c:v>1082.7184003808618</c:v>
                </c:pt>
                <c:pt idx="61">
                  <c:v>1083.3134967864796</c:v>
                </c:pt>
                <c:pt idx="62">
                  <c:v>1084.0276124732209</c:v>
                </c:pt>
                <c:pt idx="63">
                  <c:v>1083.432516067603</c:v>
                </c:pt>
                <c:pt idx="64">
                  <c:v>1082.8374196619855</c:v>
                </c:pt>
                <c:pt idx="65">
                  <c:v>1083.0754582242325</c:v>
                </c:pt>
                <c:pt idx="66">
                  <c:v>1083.6705546298501</c:v>
                </c:pt>
                <c:pt idx="67">
                  <c:v>1085.4558438467034</c:v>
                </c:pt>
                <c:pt idx="68">
                  <c:v>1087.4791716258035</c:v>
                </c:pt>
                <c:pt idx="69">
                  <c:v>1089.8595572482743</c:v>
                </c:pt>
                <c:pt idx="70">
                  <c:v>1092.3589621518688</c:v>
                </c:pt>
                <c:pt idx="71">
                  <c:v>1095.2154248988338</c:v>
                </c:pt>
                <c:pt idx="72">
                  <c:v>1097.5958105213047</c:v>
                </c:pt>
                <c:pt idx="73">
                  <c:v>1099.8571768626518</c:v>
                </c:pt>
                <c:pt idx="74">
                  <c:v>1102.2375624851227</c:v>
                </c:pt>
                <c:pt idx="75">
                  <c:v>1103.9038324208525</c:v>
                </c:pt>
                <c:pt idx="76">
                  <c:v>1106.5222566055702</c:v>
                </c:pt>
                <c:pt idx="77">
                  <c:v>1108.0695072601764</c:v>
                </c:pt>
                <c:pt idx="78">
                  <c:v>1110.0928350392765</c:v>
                </c:pt>
                <c:pt idx="79">
                  <c:v>1111.8781242561297</c:v>
                </c:pt>
                <c:pt idx="80">
                  <c:v>1112.5922399428709</c:v>
                </c:pt>
                <c:pt idx="81">
                  <c:v>1114.6155677219713</c:v>
                </c:pt>
                <c:pt idx="82">
                  <c:v>1116.4008569388243</c:v>
                </c:pt>
                <c:pt idx="83">
                  <c:v>1120.4475124970247</c:v>
                </c:pt>
                <c:pt idx="84">
                  <c:v>1125.6843608664606</c:v>
                </c:pt>
                <c:pt idx="85">
                  <c:v>1130.802189954773</c:v>
                </c:pt>
                <c:pt idx="86">
                  <c:v>1135.443941918591</c:v>
                </c:pt>
                <c:pt idx="87">
                  <c:v>1138.1813853844324</c:v>
                </c:pt>
                <c:pt idx="88">
                  <c:v>1139.9666746012856</c:v>
                </c:pt>
                <c:pt idx="89">
                  <c:v>1141.0378481313974</c:v>
                </c:pt>
                <c:pt idx="90">
                  <c:v>1142.4660795048799</c:v>
                </c:pt>
                <c:pt idx="91">
                  <c:v>1143.0611759104977</c:v>
                </c:pt>
                <c:pt idx="92">
                  <c:v>1145.0845036895978</c:v>
                </c:pt>
                <c:pt idx="93">
                  <c:v>1147.3458700309452</c:v>
                </c:pt>
                <c:pt idx="94">
                  <c:v>1149.726255653416</c:v>
                </c:pt>
                <c:pt idx="95">
                  <c:v>1151.9876219947635</c:v>
                </c:pt>
                <c:pt idx="96">
                  <c:v>1153.1778148059989</c:v>
                </c:pt>
                <c:pt idx="97">
                  <c:v>1153.1778148059989</c:v>
                </c:pt>
                <c:pt idx="98">
                  <c:v>1153.4158533682457</c:v>
                </c:pt>
                <c:pt idx="99">
                  <c:v>1154.129969054987</c:v>
                </c:pt>
                <c:pt idx="100">
                  <c:v>1154.8440847417282</c:v>
                </c:pt>
                <c:pt idx="101">
                  <c:v>1155.6772197095931</c:v>
                </c:pt>
                <c:pt idx="102">
                  <c:v>1155.7962389907166</c:v>
                </c:pt>
                <c:pt idx="103">
                  <c:v>1156.1532968340873</c:v>
                </c:pt>
                <c:pt idx="104">
                  <c:v>1156.986431801952</c:v>
                </c:pt>
                <c:pt idx="105">
                  <c:v>1159.9619138300407</c:v>
                </c:pt>
                <c:pt idx="106">
                  <c:v>1163.5324922637469</c:v>
                </c:pt>
                <c:pt idx="107">
                  <c:v>1166.6269935729588</c:v>
                </c:pt>
                <c:pt idx="108">
                  <c:v>1168.2932635086886</c:v>
                </c:pt>
                <c:pt idx="109">
                  <c:v>1169.0073791954298</c:v>
                </c:pt>
                <c:pt idx="110">
                  <c:v>1169.7214948821711</c:v>
                </c:pt>
                <c:pt idx="111">
                  <c:v>1170.9116876934065</c:v>
                </c:pt>
                <c:pt idx="112">
                  <c:v>1173.2920733158774</c:v>
                </c:pt>
                <c:pt idx="113">
                  <c:v>1174.0061890026186</c:v>
                </c:pt>
                <c:pt idx="114">
                  <c:v>1174.8393239704833</c:v>
                </c:pt>
                <c:pt idx="115">
                  <c:v>1175.0773625327304</c:v>
                </c:pt>
                <c:pt idx="116">
                  <c:v>1175.6724589383482</c:v>
                </c:pt>
                <c:pt idx="117">
                  <c:v>1177.9338252796954</c:v>
                </c:pt>
                <c:pt idx="118">
                  <c:v>1179.7191144965486</c:v>
                </c:pt>
                <c:pt idx="119">
                  <c:v>1182.8136158057607</c:v>
                </c:pt>
                <c:pt idx="120">
                  <c:v>1185.4320399904784</c:v>
                </c:pt>
                <c:pt idx="121">
                  <c:v>1187.0983099262082</c:v>
                </c:pt>
                <c:pt idx="122">
                  <c:v>1189.5977148298027</c:v>
                </c:pt>
                <c:pt idx="123">
                  <c:v>1191.025946203285</c:v>
                </c:pt>
                <c:pt idx="124">
                  <c:v>1192.097119733397</c:v>
                </c:pt>
                <c:pt idx="125">
                  <c:v>1194.2394667936207</c:v>
                </c:pt>
                <c:pt idx="126">
                  <c:v>1195.5486788859798</c:v>
                </c:pt>
                <c:pt idx="127">
                  <c:v>1196.1437752915974</c:v>
                </c:pt>
                <c:pt idx="128">
                  <c:v>1197.6910259462034</c:v>
                </c:pt>
                <c:pt idx="129">
                  <c:v>1199.7143537253037</c:v>
                </c:pt>
                <c:pt idx="130">
                  <c:v>1203.4039514401336</c:v>
                </c:pt>
                <c:pt idx="131">
                  <c:v>1207.6886455605809</c:v>
                </c:pt>
                <c:pt idx="132">
                  <c:v>1211.3782432754108</c:v>
                </c:pt>
                <c:pt idx="133">
                  <c:v>1213.9966674601287</c:v>
                </c:pt>
                <c:pt idx="134">
                  <c:v>1216.2580338014759</c:v>
                </c:pt>
                <c:pt idx="135">
                  <c:v>1218.638419423947</c:v>
                </c:pt>
                <c:pt idx="136">
                  <c:v>1220.0666507974295</c:v>
                </c:pt>
                <c:pt idx="137">
                  <c:v>1220.5427279219234</c:v>
                </c:pt>
                <c:pt idx="138">
                  <c:v>1220.6617472030471</c:v>
                </c:pt>
                <c:pt idx="139">
                  <c:v>1221.0188050464176</c:v>
                </c:pt>
                <c:pt idx="140">
                  <c:v>1221.8519400142825</c:v>
                </c:pt>
                <c:pt idx="141">
                  <c:v>1224.5893834801238</c:v>
                </c:pt>
                <c:pt idx="142">
                  <c:v>1226.2556534158537</c:v>
                </c:pt>
                <c:pt idx="143">
                  <c:v>1228.7550583194479</c:v>
                </c:pt>
                <c:pt idx="144">
                  <c:v>1232.0875981909071</c:v>
                </c:pt>
                <c:pt idx="145">
                  <c:v>1233.991906688884</c:v>
                </c:pt>
                <c:pt idx="146">
                  <c:v>1236.9673887169724</c:v>
                </c:pt>
                <c:pt idx="147">
                  <c:v>1239.347774339443</c:v>
                </c:pt>
                <c:pt idx="148">
                  <c:v>1240.5379671506787</c:v>
                </c:pt>
                <c:pt idx="149">
                  <c:v>1241.7281599619141</c:v>
                </c:pt>
                <c:pt idx="150">
                  <c:v>1242.6803142109022</c:v>
                </c:pt>
                <c:pt idx="151">
                  <c:v>1243.6324684598906</c:v>
                </c:pt>
                <c:pt idx="152">
                  <c:v>1245.2987383956201</c:v>
                </c:pt>
                <c:pt idx="153">
                  <c:v>1248.6312782670796</c:v>
                </c:pt>
                <c:pt idx="154">
                  <c:v>1250.535586765056</c:v>
                </c:pt>
                <c:pt idx="155">
                  <c:v>1253.2730302308976</c:v>
                </c:pt>
                <c:pt idx="156">
                  <c:v>1254.463223042133</c:v>
                </c:pt>
                <c:pt idx="157">
                  <c:v>1253.9871459176388</c:v>
                </c:pt>
                <c:pt idx="158">
                  <c:v>1255.4153772911213</c:v>
                </c:pt>
                <c:pt idx="159">
                  <c:v>1255.6534158533684</c:v>
                </c:pt>
                <c:pt idx="160">
                  <c:v>1256.7245893834804</c:v>
                </c:pt>
                <c:pt idx="161">
                  <c:v>1259.4620328493218</c:v>
                </c:pt>
                <c:pt idx="162">
                  <c:v>1263.1516305641517</c:v>
                </c:pt>
                <c:pt idx="163">
                  <c:v>1268.3884789335873</c:v>
                </c:pt>
                <c:pt idx="164">
                  <c:v>1274.6965008331351</c:v>
                </c:pt>
                <c:pt idx="165">
                  <c:v>1282.1947155439184</c:v>
                </c:pt>
                <c:pt idx="166">
                  <c:v>1289.3358724113307</c:v>
                </c:pt>
                <c:pt idx="167">
                  <c:v>1295.4058557486317</c:v>
                </c:pt>
                <c:pt idx="168">
                  <c:v>1302.4279933349205</c:v>
                </c:pt>
                <c:pt idx="169">
                  <c:v>1308.1409188288503</c:v>
                </c:pt>
                <c:pt idx="170">
                  <c:v>1313.7348250416571</c:v>
                </c:pt>
                <c:pt idx="171">
                  <c:v>1317.900499880981</c:v>
                </c:pt>
                <c:pt idx="172">
                  <c:v>1320.756962627946</c:v>
                </c:pt>
                <c:pt idx="173">
                  <c:v>1322.7802904070463</c:v>
                </c:pt>
                <c:pt idx="174">
                  <c:v>1322.3042132825517</c:v>
                </c:pt>
                <c:pt idx="175">
                  <c:v>1323.3753868126639</c:v>
                </c:pt>
                <c:pt idx="176">
                  <c:v>1324.327541061652</c:v>
                </c:pt>
                <c:pt idx="177">
                  <c:v>1325.6367531540111</c:v>
                </c:pt>
                <c:pt idx="178">
                  <c:v>1325.6367531540111</c:v>
                </c:pt>
                <c:pt idx="179">
                  <c:v>1325.3987145917642</c:v>
                </c:pt>
                <c:pt idx="180">
                  <c:v>1323.9704832182815</c:v>
                </c:pt>
                <c:pt idx="181">
                  <c:v>1320.2808855034518</c:v>
                </c:pt>
                <c:pt idx="182">
                  <c:v>1318.4955962865986</c:v>
                </c:pt>
                <c:pt idx="183">
                  <c:v>1316.9483456319927</c:v>
                </c:pt>
                <c:pt idx="184">
                  <c:v>1315.5201142585099</c:v>
                </c:pt>
                <c:pt idx="185">
                  <c:v>1315.8771721018807</c:v>
                </c:pt>
                <c:pt idx="186">
                  <c:v>1316.7103070697453</c:v>
                </c:pt>
                <c:pt idx="187">
                  <c:v>1317.5434420376102</c:v>
                </c:pt>
                <c:pt idx="188">
                  <c:v>1320.2808855034518</c:v>
                </c:pt>
                <c:pt idx="189">
                  <c:v>1323.9704832182815</c:v>
                </c:pt>
                <c:pt idx="190">
                  <c:v>1328.0171387764819</c:v>
                </c:pt>
                <c:pt idx="191">
                  <c:v>1332.182813615806</c:v>
                </c:pt>
                <c:pt idx="192">
                  <c:v>1336.2294691740065</c:v>
                </c:pt>
                <c:pt idx="193">
                  <c:v>1338.7288740776007</c:v>
                </c:pt>
                <c:pt idx="194">
                  <c:v>1340.9902404189481</c:v>
                </c:pt>
                <c:pt idx="195">
                  <c:v>1342.7755296358011</c:v>
                </c:pt>
                <c:pt idx="196">
                  <c:v>1344.4417995715307</c:v>
                </c:pt>
                <c:pt idx="197">
                  <c:v>1346.5841466317547</c:v>
                </c:pt>
                <c:pt idx="198">
                  <c:v>1348.6074744108548</c:v>
                </c:pt>
              </c:numCache>
            </c:numRef>
          </c:val>
        </c:ser>
        <c:marker val="1"/>
        <c:axId val="48572672"/>
        <c:axId val="48582656"/>
      </c:lineChart>
      <c:dateAx>
        <c:axId val="48572672"/>
        <c:scaling>
          <c:orientation val="minMax"/>
        </c:scaling>
        <c:axPos val="b"/>
        <c:numFmt formatCode="d/mm/yyyy" sourceLinked="0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582656"/>
        <c:crosses val="autoZero"/>
        <c:auto val="1"/>
        <c:lblOffset val="100"/>
        <c:majorUnit val="12"/>
      </c:dateAx>
      <c:valAx>
        <c:axId val="48582656"/>
        <c:scaling>
          <c:orientation val="minMax"/>
          <c:max val="1400"/>
          <c:min val="1000"/>
        </c:scaling>
        <c:axPos val="l"/>
        <c:majorGridlines/>
        <c:numFmt formatCode="0.00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48572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494623655913975"/>
          <c:y val="0.41057934508816119"/>
          <c:w val="0.20122887864823349"/>
          <c:h val="0.181360201511335"/>
        </c:manualLayout>
      </c:layout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Différence</a:t>
            </a:r>
            <a:r>
              <a:rPr baseline="0"/>
              <a:t> en € entre indice des prix à la consommation et indice santé lissé</a:t>
            </a:r>
            <a:endParaRPr/>
          </a:p>
        </c:rich>
      </c:tx>
      <c:layout>
        <c:manualLayout>
          <c:xMode val="edge"/>
          <c:yMode val="edge"/>
          <c:x val="2.5347288296860133E-2"/>
          <c:y val="4.028561157810246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7155824508320731E-2"/>
          <c:y val="0.19444444444444509"/>
          <c:w val="0.7080181543116485"/>
          <c:h val="0.51041666666666508"/>
        </c:manualLayout>
      </c:layout>
      <c:barChart>
        <c:barDir val="col"/>
        <c:grouping val="clustered"/>
        <c:ser>
          <c:idx val="0"/>
          <c:order val="0"/>
          <c:tx>
            <c:v>conso /santé lissé</c:v>
          </c:tx>
          <c:spPr>
            <a:solidFill>
              <a:srgbClr val="4F81BD"/>
            </a:solidFill>
            <a:ln w="25400">
              <a:noFill/>
            </a:ln>
          </c:spPr>
          <c:cat>
            <c:numRef>
              <c:f>'chiffres bruts indice santé'!$A$6:$A$209</c:f>
              <c:numCache>
                <c:formatCode>d/mm/yyyy</c:formatCode>
                <c:ptCount val="204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</c:numCache>
            </c:numRef>
          </c:cat>
          <c:val>
            <c:numRef>
              <c:f>'chiffres bruts indice santé'!$H$11:$H$209</c:f>
              <c:numCache>
                <c:formatCode>0.00_ ;[Red]\-0.00\ </c:formatCode>
                <c:ptCount val="199"/>
                <c:pt idx="0">
                  <c:v>0</c:v>
                </c:pt>
                <c:pt idx="1">
                  <c:v>-2.8564627469650077</c:v>
                </c:pt>
                <c:pt idx="2">
                  <c:v>-4.5227326826944818</c:v>
                </c:pt>
                <c:pt idx="3">
                  <c:v>-9.4025232087597033</c:v>
                </c:pt>
                <c:pt idx="4">
                  <c:v>-13.687217329207328</c:v>
                </c:pt>
                <c:pt idx="5">
                  <c:v>-14.996429421566404</c:v>
                </c:pt>
                <c:pt idx="6">
                  <c:v>-14.282313734824811</c:v>
                </c:pt>
                <c:pt idx="7">
                  <c:v>-9.4025232087597033</c:v>
                </c:pt>
                <c:pt idx="8">
                  <c:v>-7.4982147107832589</c:v>
                </c:pt>
                <c:pt idx="9">
                  <c:v>-10.473696738871581</c:v>
                </c:pt>
                <c:pt idx="10">
                  <c:v>-10.711735301118779</c:v>
                </c:pt>
                <c:pt idx="11">
                  <c:v>-13.092120923589619</c:v>
                </c:pt>
                <c:pt idx="12">
                  <c:v>-12.616043799095337</c:v>
                </c:pt>
                <c:pt idx="13">
                  <c:v>-7.2601761485359475</c:v>
                </c:pt>
                <c:pt idx="14">
                  <c:v>-6.7840990240417796</c:v>
                </c:pt>
                <c:pt idx="15">
                  <c:v>-11.901928112354085</c:v>
                </c:pt>
                <c:pt idx="16">
                  <c:v>-15.472506546060686</c:v>
                </c:pt>
                <c:pt idx="17">
                  <c:v>-14.163294453701496</c:v>
                </c:pt>
                <c:pt idx="18">
                  <c:v>-13.925255891454412</c:v>
                </c:pt>
                <c:pt idx="19">
                  <c:v>-3.6895977148299153</c:v>
                </c:pt>
                <c:pt idx="20">
                  <c:v>-3.5705784337062596</c:v>
                </c:pt>
                <c:pt idx="21">
                  <c:v>-5.712925493929788</c:v>
                </c:pt>
                <c:pt idx="22">
                  <c:v>-6.4270411806712673</c:v>
                </c:pt>
                <c:pt idx="23">
                  <c:v>-10.830754582242207</c:v>
                </c:pt>
                <c:pt idx="24">
                  <c:v>-10.830754582242207</c:v>
                </c:pt>
                <c:pt idx="25">
                  <c:v>-3.8086169959533436</c:v>
                </c:pt>
                <c:pt idx="26">
                  <c:v>-2.8564627469650077</c:v>
                </c:pt>
                <c:pt idx="27">
                  <c:v>-7.2601761485359475</c:v>
                </c:pt>
                <c:pt idx="28">
                  <c:v>-6.0699833373005276</c:v>
                </c:pt>
                <c:pt idx="29">
                  <c:v>-6.7840990240420069</c:v>
                </c:pt>
                <c:pt idx="30">
                  <c:v>-5.4748869316831588</c:v>
                </c:pt>
                <c:pt idx="31">
                  <c:v>1.5472506546059321</c:v>
                </c:pt>
                <c:pt idx="32">
                  <c:v>-2.4994049035944954</c:v>
                </c:pt>
                <c:pt idx="33">
                  <c:v>-9.1644846465128467</c:v>
                </c:pt>
                <c:pt idx="34">
                  <c:v>-9.8786003332540986</c:v>
                </c:pt>
                <c:pt idx="35">
                  <c:v>-8.3313496786479391</c:v>
                </c:pt>
                <c:pt idx="36">
                  <c:v>-5.2368483694358474</c:v>
                </c:pt>
                <c:pt idx="37">
                  <c:v>3.6895977148296879</c:v>
                </c:pt>
                <c:pt idx="38">
                  <c:v>2.4994049035944954</c:v>
                </c:pt>
                <c:pt idx="39">
                  <c:v>-5.3558676505595031</c:v>
                </c:pt>
                <c:pt idx="40">
                  <c:v>-7.3791954296593758</c:v>
                </c:pt>
                <c:pt idx="41">
                  <c:v>-6.1890026184241833</c:v>
                </c:pt>
                <c:pt idx="42">
                  <c:v>-6.9031183051654352</c:v>
                </c:pt>
                <c:pt idx="43">
                  <c:v>-6.9031183051654352</c:v>
                </c:pt>
                <c:pt idx="44">
                  <c:v>-5.7129254939300154</c:v>
                </c:pt>
                <c:pt idx="45">
                  <c:v>-9.0454653653894184</c:v>
                </c:pt>
                <c:pt idx="46">
                  <c:v>-4.7607712449414521</c:v>
                </c:pt>
                <c:pt idx="47">
                  <c:v>-1.3092120923590755</c:v>
                </c:pt>
                <c:pt idx="48">
                  <c:v>-5.4748869316829314</c:v>
                </c:pt>
                <c:pt idx="49">
                  <c:v>-4.9988098071887634</c:v>
                </c:pt>
                <c:pt idx="50">
                  <c:v>-12.139966674601283</c:v>
                </c:pt>
                <c:pt idx="51">
                  <c:v>-13.449178766960358</c:v>
                </c:pt>
                <c:pt idx="52">
                  <c:v>-12.378005236848594</c:v>
                </c:pt>
                <c:pt idx="53">
                  <c:v>-12.258985955724938</c:v>
                </c:pt>
                <c:pt idx="54">
                  <c:v>-11.901928112354199</c:v>
                </c:pt>
                <c:pt idx="55">
                  <c:v>-8.2123303975242834</c:v>
                </c:pt>
                <c:pt idx="56">
                  <c:v>-6.7840990240420069</c:v>
                </c:pt>
                <c:pt idx="57">
                  <c:v>-7.4982147107830315</c:v>
                </c:pt>
                <c:pt idx="58">
                  <c:v>-4.9988098071887634</c:v>
                </c:pt>
                <c:pt idx="59">
                  <c:v>-5.3558676505592757</c:v>
                </c:pt>
                <c:pt idx="60">
                  <c:v>-9.283503927636275</c:v>
                </c:pt>
                <c:pt idx="61">
                  <c:v>-8.2123303975245108</c:v>
                </c:pt>
                <c:pt idx="62">
                  <c:v>-10.235658176624611</c:v>
                </c:pt>
                <c:pt idx="63">
                  <c:v>-7.2601761485359475</c:v>
                </c:pt>
                <c:pt idx="64">
                  <c:v>-5.2368483694358474</c:v>
                </c:pt>
                <c:pt idx="65">
                  <c:v>-3.2135205903357473</c:v>
                </c:pt>
                <c:pt idx="66">
                  <c:v>-0.35705784337051227</c:v>
                </c:pt>
                <c:pt idx="67">
                  <c:v>-0.11901928112365567</c:v>
                </c:pt>
                <c:pt idx="68">
                  <c:v>1.9043084979766718</c:v>
                </c:pt>
                <c:pt idx="69">
                  <c:v>3.6895977148296879</c:v>
                </c:pt>
                <c:pt idx="70">
                  <c:v>3.3325398714591756</c:v>
                </c:pt>
                <c:pt idx="71">
                  <c:v>3.5705784337062596</c:v>
                </c:pt>
                <c:pt idx="72">
                  <c:v>5.3558676505592757</c:v>
                </c:pt>
                <c:pt idx="73">
                  <c:v>5.2368483694358474</c:v>
                </c:pt>
                <c:pt idx="74">
                  <c:v>2.499404903594268</c:v>
                </c:pt>
                <c:pt idx="75">
                  <c:v>8.45036895977114</c:v>
                </c:pt>
                <c:pt idx="76">
                  <c:v>3.0945013092120917</c:v>
                </c:pt>
                <c:pt idx="77">
                  <c:v>5.2368483694358474</c:v>
                </c:pt>
                <c:pt idx="78">
                  <c:v>0.23803856224708397</c:v>
                </c:pt>
                <c:pt idx="79">
                  <c:v>-2.6184241847179237</c:v>
                </c:pt>
                <c:pt idx="80">
                  <c:v>1.4282313734825038</c:v>
                </c:pt>
                <c:pt idx="81">
                  <c:v>1.9043084979764444</c:v>
                </c:pt>
                <c:pt idx="82">
                  <c:v>9.7595810521304429</c:v>
                </c:pt>
                <c:pt idx="83">
                  <c:v>12.854082361342535</c:v>
                </c:pt>
                <c:pt idx="84">
                  <c:v>9.5215424898833589</c:v>
                </c:pt>
                <c:pt idx="85">
                  <c:v>3.5705784337062596</c:v>
                </c:pt>
                <c:pt idx="86">
                  <c:v>-1.1901928112354199</c:v>
                </c:pt>
                <c:pt idx="87">
                  <c:v>-0.71411568674125192</c:v>
                </c:pt>
                <c:pt idx="88">
                  <c:v>-4.2846941204475115</c:v>
                </c:pt>
                <c:pt idx="89">
                  <c:v>-4.0466555582004275</c:v>
                </c:pt>
                <c:pt idx="90">
                  <c:v>-7.8552725541537711</c:v>
                </c:pt>
                <c:pt idx="91">
                  <c:v>-1.6662699357295878</c:v>
                </c:pt>
                <c:pt idx="92">
                  <c:v>-1.7852892168530161</c:v>
                </c:pt>
                <c:pt idx="93">
                  <c:v>-1.0711735301117642</c:v>
                </c:pt>
                <c:pt idx="94">
                  <c:v>-3.0945013092120917</c:v>
                </c:pt>
                <c:pt idx="95">
                  <c:v>-3.570578433706487</c:v>
                </c:pt>
                <c:pt idx="96">
                  <c:v>-7.9742918352774268</c:v>
                </c:pt>
                <c:pt idx="97">
                  <c:v>-4.2846941204475115</c:v>
                </c:pt>
                <c:pt idx="98">
                  <c:v>-4.8797905260651078</c:v>
                </c:pt>
                <c:pt idx="99">
                  <c:v>-2.3803856224708397</c:v>
                </c:pt>
                <c:pt idx="100">
                  <c:v>-4.4037134015709398</c:v>
                </c:pt>
                <c:pt idx="101">
                  <c:v>-6.1890026184241833</c:v>
                </c:pt>
                <c:pt idx="102">
                  <c:v>-5.7129254939300154</c:v>
                </c:pt>
                <c:pt idx="103">
                  <c:v>-0.95215424898833589</c:v>
                </c:pt>
                <c:pt idx="104">
                  <c:v>6.1890026184241833</c:v>
                </c:pt>
                <c:pt idx="105">
                  <c:v>6.546060461794923</c:v>
                </c:pt>
                <c:pt idx="106">
                  <c:v>0</c:v>
                </c:pt>
                <c:pt idx="107">
                  <c:v>-6.3080218995476116</c:v>
                </c:pt>
                <c:pt idx="108">
                  <c:v>-4.6417519638182512</c:v>
                </c:pt>
                <c:pt idx="109">
                  <c:v>-3.094501309212319</c:v>
                </c:pt>
                <c:pt idx="110">
                  <c:v>-0.59509640561759625</c:v>
                </c:pt>
                <c:pt idx="111">
                  <c:v>1.5472506546061595</c:v>
                </c:pt>
                <c:pt idx="112">
                  <c:v>-4.6417519638180238</c:v>
                </c:pt>
                <c:pt idx="113">
                  <c:v>-3.21352059033552</c:v>
                </c:pt>
                <c:pt idx="114">
                  <c:v>-4.7607712449414521</c:v>
                </c:pt>
                <c:pt idx="115">
                  <c:v>-1.5472506546061595</c:v>
                </c:pt>
                <c:pt idx="116">
                  <c:v>2.2613663413471841</c:v>
                </c:pt>
                <c:pt idx="117">
                  <c:v>1.6662699357298152</c:v>
                </c:pt>
                <c:pt idx="118">
                  <c:v>6.1890026184241833</c:v>
                </c:pt>
                <c:pt idx="119">
                  <c:v>7.7362532730301155</c:v>
                </c:pt>
                <c:pt idx="120">
                  <c:v>4.5227326826948229</c:v>
                </c:pt>
                <c:pt idx="121">
                  <c:v>6.9031183051654352</c:v>
                </c:pt>
                <c:pt idx="122">
                  <c:v>5.8319447750534437</c:v>
                </c:pt>
                <c:pt idx="123">
                  <c:v>5.2368483694360748</c:v>
                </c:pt>
                <c:pt idx="124">
                  <c:v>9.9976196143775269</c:v>
                </c:pt>
                <c:pt idx="125">
                  <c:v>6.4270411806712673</c:v>
                </c:pt>
                <c:pt idx="126">
                  <c:v>1.1901928112351925</c:v>
                </c:pt>
                <c:pt idx="127">
                  <c:v>3.9276362770767719</c:v>
                </c:pt>
                <c:pt idx="128">
                  <c:v>10.473696738871922</c:v>
                </c:pt>
                <c:pt idx="129">
                  <c:v>16.18662223280171</c:v>
                </c:pt>
                <c:pt idx="130">
                  <c:v>15.234467983813374</c:v>
                </c:pt>
                <c:pt idx="131">
                  <c:v>12.735063080219106</c:v>
                </c:pt>
                <c:pt idx="132">
                  <c:v>12.735063080218879</c:v>
                </c:pt>
                <c:pt idx="133">
                  <c:v>17.495834325160558</c:v>
                </c:pt>
                <c:pt idx="134">
                  <c:v>16.424660795049022</c:v>
                </c:pt>
                <c:pt idx="135">
                  <c:v>15.472506546060458</c:v>
                </c:pt>
                <c:pt idx="136">
                  <c:v>11.782908831230543</c:v>
                </c:pt>
                <c:pt idx="137">
                  <c:v>10.949773863365863</c:v>
                </c:pt>
                <c:pt idx="138">
                  <c:v>10.592716019995351</c:v>
                </c:pt>
                <c:pt idx="139">
                  <c:v>10.592716019995351</c:v>
                </c:pt>
                <c:pt idx="140">
                  <c:v>15.115448702689946</c:v>
                </c:pt>
                <c:pt idx="141">
                  <c:v>11.901928112354426</c:v>
                </c:pt>
                <c:pt idx="142">
                  <c:v>16.305641513925138</c:v>
                </c:pt>
                <c:pt idx="143">
                  <c:v>18.447988574149122</c:v>
                </c:pt>
                <c:pt idx="144">
                  <c:v>14.877410140442635</c:v>
                </c:pt>
                <c:pt idx="145">
                  <c:v>17.257795762913247</c:v>
                </c:pt>
                <c:pt idx="146">
                  <c:v>15.829564389431198</c:v>
                </c:pt>
                <c:pt idx="147">
                  <c:v>9.8786003332540986</c:v>
                </c:pt>
                <c:pt idx="148">
                  <c:v>6.1890026184239559</c:v>
                </c:pt>
                <c:pt idx="149">
                  <c:v>8.0933111164008551</c:v>
                </c:pt>
                <c:pt idx="150">
                  <c:v>8.8074268031423344</c:v>
                </c:pt>
                <c:pt idx="151">
                  <c:v>8.4503689597715947</c:v>
                </c:pt>
                <c:pt idx="152">
                  <c:v>13.568198048083786</c:v>
                </c:pt>
                <c:pt idx="153">
                  <c:v>10.354677457748039</c:v>
                </c:pt>
                <c:pt idx="154">
                  <c:v>14.163294453701837</c:v>
                </c:pt>
                <c:pt idx="155">
                  <c:v>9.8786003332540986</c:v>
                </c:pt>
                <c:pt idx="156">
                  <c:v>8.569388240895023</c:v>
                </c:pt>
                <c:pt idx="157">
                  <c:v>14.401333015948467</c:v>
                </c:pt>
                <c:pt idx="158">
                  <c:v>11.425850987860031</c:v>
                </c:pt>
                <c:pt idx="159">
                  <c:v>12.378005236848594</c:v>
                </c:pt>
                <c:pt idx="160">
                  <c:v>17.971911449654726</c:v>
                </c:pt>
                <c:pt idx="161">
                  <c:v>27.136396096167573</c:v>
                </c:pt>
                <c:pt idx="162">
                  <c:v>27.017376815043917</c:v>
                </c:pt>
                <c:pt idx="163">
                  <c:v>27.017376815044372</c:v>
                </c:pt>
                <c:pt idx="164">
                  <c:v>29.992858843132581</c:v>
                </c:pt>
                <c:pt idx="165">
                  <c:v>32.016186622232908</c:v>
                </c:pt>
                <c:pt idx="166">
                  <c:v>27.850511782909052</c:v>
                </c:pt>
                <c:pt idx="167">
                  <c:v>33.56343727683884</c:v>
                </c:pt>
                <c:pt idx="168">
                  <c:v>33.920495120209353</c:v>
                </c:pt>
                <c:pt idx="169">
                  <c:v>35.229707212568655</c:v>
                </c:pt>
                <c:pt idx="170">
                  <c:v>21.42347060223733</c:v>
                </c:pt>
                <c:pt idx="171">
                  <c:v>19.40014282313723</c:v>
                </c:pt>
                <c:pt idx="172">
                  <c:v>14.163294453701383</c:v>
                </c:pt>
                <c:pt idx="173">
                  <c:v>4.1656748393238558</c:v>
                </c:pt>
                <c:pt idx="174">
                  <c:v>1.7852892168534709</c:v>
                </c:pt>
                <c:pt idx="175">
                  <c:v>2.0233277791003275</c:v>
                </c:pt>
                <c:pt idx="176">
                  <c:v>5.5939062128063597</c:v>
                </c:pt>
                <c:pt idx="177">
                  <c:v>-3.332539871459403</c:v>
                </c:pt>
                <c:pt idx="178">
                  <c:v>-0.59509640561759625</c:v>
                </c:pt>
                <c:pt idx="179">
                  <c:v>-1.3092120923590755</c:v>
                </c:pt>
                <c:pt idx="180">
                  <c:v>-2.3803856224708397</c:v>
                </c:pt>
                <c:pt idx="181">
                  <c:v>0.47607712449416795</c:v>
                </c:pt>
                <c:pt idx="182">
                  <c:v>6.308021899547839</c:v>
                </c:pt>
                <c:pt idx="183">
                  <c:v>4.4037134015711672</c:v>
                </c:pt>
                <c:pt idx="184">
                  <c:v>6.4270411806714947</c:v>
                </c:pt>
                <c:pt idx="185">
                  <c:v>9.5215424898835863</c:v>
                </c:pt>
                <c:pt idx="186">
                  <c:v>10.830754582242434</c:v>
                </c:pt>
                <c:pt idx="187">
                  <c:v>16.067602951678282</c:v>
                </c:pt>
                <c:pt idx="188">
                  <c:v>18.924065698643062</c:v>
                </c:pt>
                <c:pt idx="189">
                  <c:v>20.233277791002365</c:v>
                </c:pt>
                <c:pt idx="190">
                  <c:v>20.828374196619961</c:v>
                </c:pt>
                <c:pt idx="191">
                  <c:v>22.018567007855381</c:v>
                </c:pt>
                <c:pt idx="192">
                  <c:v>17.852892168531071</c:v>
                </c:pt>
                <c:pt idx="193">
                  <c:v>15.948583670554626</c:v>
                </c:pt>
                <c:pt idx="194">
                  <c:v>14.520352297072122</c:v>
                </c:pt>
                <c:pt idx="195">
                  <c:v>17.019757200666618</c:v>
                </c:pt>
                <c:pt idx="196">
                  <c:v>17.257795762913474</c:v>
                </c:pt>
                <c:pt idx="197">
                  <c:v>16.781718638419079</c:v>
                </c:pt>
                <c:pt idx="198">
                  <c:v>20.114258509878482</c:v>
                </c:pt>
              </c:numCache>
            </c:numRef>
          </c:val>
        </c:ser>
        <c:axId val="49256704"/>
        <c:axId val="49258496"/>
      </c:barChart>
      <c:lineChart>
        <c:grouping val="standard"/>
        <c:ser>
          <c:idx val="1"/>
          <c:order val="1"/>
          <c:tx>
            <c:v>prix de l'essence à la pompe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'chiffres bruts indice santé'!$J$11:$J$209</c:f>
              <c:numCache>
                <c:formatCode>General</c:formatCode>
                <c:ptCount val="199"/>
                <c:pt idx="31" formatCode="0.0000">
                  <c:v>0.94249118118785624</c:v>
                </c:pt>
                <c:pt idx="32" formatCode="0.0000">
                  <c:v>0.94249118118785624</c:v>
                </c:pt>
                <c:pt idx="33" formatCode="0.0000">
                  <c:v>0.94249118118785624</c:v>
                </c:pt>
                <c:pt idx="34" formatCode="0.0000">
                  <c:v>0.94249118118785624</c:v>
                </c:pt>
                <c:pt idx="35" formatCode="0.0000">
                  <c:v>0.94249118118785624</c:v>
                </c:pt>
                <c:pt idx="36" formatCode="0.0000">
                  <c:v>0.94249118118785624</c:v>
                </c:pt>
                <c:pt idx="37" formatCode="0.0000">
                  <c:v>0.94249118118785624</c:v>
                </c:pt>
                <c:pt idx="38" formatCode="0.0000">
                  <c:v>0.94249118118785624</c:v>
                </c:pt>
                <c:pt idx="39" formatCode="0.0000">
                  <c:v>0.94249118118785624</c:v>
                </c:pt>
                <c:pt idx="40" formatCode="0.0000">
                  <c:v>0.94249118118785624</c:v>
                </c:pt>
                <c:pt idx="41" formatCode="0.0000">
                  <c:v>0.94249118118785624</c:v>
                </c:pt>
                <c:pt idx="42" formatCode="0.0000">
                  <c:v>0.94249118118785624</c:v>
                </c:pt>
                <c:pt idx="43" formatCode="0.0000">
                  <c:v>0.90208453664981814</c:v>
                </c:pt>
                <c:pt idx="44" formatCode="0.0000">
                  <c:v>0.90208453664981814</c:v>
                </c:pt>
                <c:pt idx="45" formatCode="0.0000">
                  <c:v>0.90208453664981814</c:v>
                </c:pt>
                <c:pt idx="46" formatCode="0.0000">
                  <c:v>0.90208453664981814</c:v>
                </c:pt>
                <c:pt idx="47" formatCode="0.0000">
                  <c:v>0.90208453664981814</c:v>
                </c:pt>
                <c:pt idx="48" formatCode="0.0000">
                  <c:v>0.90208453664981814</c:v>
                </c:pt>
                <c:pt idx="49" formatCode="0.0000">
                  <c:v>0.90208453664981814</c:v>
                </c:pt>
                <c:pt idx="50" formatCode="0.0000">
                  <c:v>0.90208453664981814</c:v>
                </c:pt>
                <c:pt idx="51" formatCode="0.0000">
                  <c:v>0.90208453664981814</c:v>
                </c:pt>
                <c:pt idx="52" formatCode="0.0000">
                  <c:v>0.90208453664981814</c:v>
                </c:pt>
                <c:pt idx="53" formatCode="0.0000">
                  <c:v>0.90208453664981814</c:v>
                </c:pt>
                <c:pt idx="54" formatCode="0.0000">
                  <c:v>0.90208453664981814</c:v>
                </c:pt>
                <c:pt idx="55" formatCode="0.0000">
                  <c:v>0.93926856536580405</c:v>
                </c:pt>
                <c:pt idx="56" formatCode="0.0000">
                  <c:v>0.93926856536580405</c:v>
                </c:pt>
                <c:pt idx="57" formatCode="0.0000">
                  <c:v>0.93926856536580405</c:v>
                </c:pt>
                <c:pt idx="58" formatCode="0.0000">
                  <c:v>0.93926856536580405</c:v>
                </c:pt>
                <c:pt idx="59" formatCode="0.0000">
                  <c:v>0.93926856536580405</c:v>
                </c:pt>
                <c:pt idx="60" formatCode="0.0000">
                  <c:v>0.93926856536580405</c:v>
                </c:pt>
                <c:pt idx="61" formatCode="0.0000">
                  <c:v>0.93926856536580405</c:v>
                </c:pt>
                <c:pt idx="62" formatCode="0.0000">
                  <c:v>0.93926856536580405</c:v>
                </c:pt>
                <c:pt idx="63" formatCode="0.0000">
                  <c:v>0.93926856536580405</c:v>
                </c:pt>
                <c:pt idx="64" formatCode="0.0000">
                  <c:v>0.93926856536580405</c:v>
                </c:pt>
                <c:pt idx="65" formatCode="0.0000">
                  <c:v>0.93926856536580405</c:v>
                </c:pt>
                <c:pt idx="66" formatCode="0.0000">
                  <c:v>0.93926856536580405</c:v>
                </c:pt>
                <c:pt idx="67" formatCode="0.0000">
                  <c:v>1.0682</c:v>
                </c:pt>
                <c:pt idx="68" formatCode="0.0000">
                  <c:v>1.0682</c:v>
                </c:pt>
                <c:pt idx="69" formatCode="0.0000">
                  <c:v>1.0682</c:v>
                </c:pt>
                <c:pt idx="70" formatCode="0.0000">
                  <c:v>1.0682</c:v>
                </c:pt>
                <c:pt idx="71" formatCode="0.0000">
                  <c:v>1.0682</c:v>
                </c:pt>
                <c:pt idx="72" formatCode="0.0000">
                  <c:v>1.0682</c:v>
                </c:pt>
                <c:pt idx="73" formatCode="0.0000">
                  <c:v>1.0682</c:v>
                </c:pt>
                <c:pt idx="74" formatCode="0.0000">
                  <c:v>1.0682</c:v>
                </c:pt>
                <c:pt idx="75" formatCode="0.0000">
                  <c:v>1.0682</c:v>
                </c:pt>
                <c:pt idx="76" formatCode="0.0000">
                  <c:v>1.0682</c:v>
                </c:pt>
                <c:pt idx="77" formatCode="0.0000">
                  <c:v>1.0682</c:v>
                </c:pt>
                <c:pt idx="78" formatCode="0.0000">
                  <c:v>1.0682</c:v>
                </c:pt>
                <c:pt idx="79" formatCode="0.0000">
                  <c:v>1.0322</c:v>
                </c:pt>
                <c:pt idx="80" formatCode="0.0000">
                  <c:v>1.0322</c:v>
                </c:pt>
                <c:pt idx="81" formatCode="0.0000">
                  <c:v>1.0322</c:v>
                </c:pt>
                <c:pt idx="82" formatCode="0.0000">
                  <c:v>1.0322</c:v>
                </c:pt>
                <c:pt idx="83" formatCode="0.0000">
                  <c:v>1.0322</c:v>
                </c:pt>
                <c:pt idx="84" formatCode="0.0000">
                  <c:v>1.0322</c:v>
                </c:pt>
                <c:pt idx="85" formatCode="0.0000">
                  <c:v>1.0322</c:v>
                </c:pt>
                <c:pt idx="86" formatCode="0.0000">
                  <c:v>1.0322</c:v>
                </c:pt>
                <c:pt idx="87" formatCode="0.0000">
                  <c:v>1.0322</c:v>
                </c:pt>
                <c:pt idx="88" formatCode="0.0000">
                  <c:v>1.0322</c:v>
                </c:pt>
                <c:pt idx="89" formatCode="0.0000">
                  <c:v>1.0322</c:v>
                </c:pt>
                <c:pt idx="90" formatCode="0.0000">
                  <c:v>1.0322</c:v>
                </c:pt>
                <c:pt idx="91" formatCode="0.0000">
                  <c:v>1.0089999999999999</c:v>
                </c:pt>
                <c:pt idx="92" formatCode="0.0000">
                  <c:v>1.0089999999999999</c:v>
                </c:pt>
                <c:pt idx="93" formatCode="0.0000">
                  <c:v>1.0089999999999999</c:v>
                </c:pt>
                <c:pt idx="94" formatCode="0.0000">
                  <c:v>1.0089999999999999</c:v>
                </c:pt>
                <c:pt idx="95" formatCode="0.0000">
                  <c:v>1.0089999999999999</c:v>
                </c:pt>
                <c:pt idx="96" formatCode="0.0000">
                  <c:v>1.0089999999999999</c:v>
                </c:pt>
                <c:pt idx="97" formatCode="0.0000">
                  <c:v>1.0089999999999999</c:v>
                </c:pt>
                <c:pt idx="98" formatCode="0.0000">
                  <c:v>1.0089999999999999</c:v>
                </c:pt>
                <c:pt idx="99" formatCode="0.0000">
                  <c:v>1.0089999999999999</c:v>
                </c:pt>
                <c:pt idx="100" formatCode="0.0000">
                  <c:v>1.0089999999999999</c:v>
                </c:pt>
                <c:pt idx="101" formatCode="0.0000">
                  <c:v>1.0089999999999999</c:v>
                </c:pt>
                <c:pt idx="102" formatCode="0.0000">
                  <c:v>1.0089999999999999</c:v>
                </c:pt>
                <c:pt idx="103" formatCode="0.0000">
                  <c:v>1.026</c:v>
                </c:pt>
                <c:pt idx="104" formatCode="0.0000">
                  <c:v>1.026</c:v>
                </c:pt>
                <c:pt idx="105" formatCode="0.0000">
                  <c:v>1.026</c:v>
                </c:pt>
                <c:pt idx="106" formatCode="0.0000">
                  <c:v>1.026</c:v>
                </c:pt>
                <c:pt idx="107" formatCode="0.0000">
                  <c:v>1.026</c:v>
                </c:pt>
                <c:pt idx="108" formatCode="0.0000">
                  <c:v>1.026</c:v>
                </c:pt>
                <c:pt idx="109" formatCode="0.0000">
                  <c:v>1.026</c:v>
                </c:pt>
                <c:pt idx="110" formatCode="0.0000">
                  <c:v>1.026</c:v>
                </c:pt>
                <c:pt idx="111" formatCode="0.0000">
                  <c:v>1.026</c:v>
                </c:pt>
                <c:pt idx="112" formatCode="0.0000">
                  <c:v>1.026</c:v>
                </c:pt>
                <c:pt idx="113" formatCode="0.0000">
                  <c:v>1.026</c:v>
                </c:pt>
                <c:pt idx="114" formatCode="0.0000">
                  <c:v>1.026</c:v>
                </c:pt>
                <c:pt idx="115" formatCode="0.0000">
                  <c:v>1.127</c:v>
                </c:pt>
                <c:pt idx="116" formatCode="0.0000">
                  <c:v>1.127</c:v>
                </c:pt>
                <c:pt idx="117" formatCode="0.0000">
                  <c:v>1.127</c:v>
                </c:pt>
                <c:pt idx="118" formatCode="0.0000">
                  <c:v>1.127</c:v>
                </c:pt>
                <c:pt idx="119" formatCode="0.0000">
                  <c:v>1.127</c:v>
                </c:pt>
                <c:pt idx="120" formatCode="0.0000">
                  <c:v>1.127</c:v>
                </c:pt>
                <c:pt idx="121" formatCode="0.0000">
                  <c:v>1.127</c:v>
                </c:pt>
                <c:pt idx="122" formatCode="0.0000">
                  <c:v>1.127</c:v>
                </c:pt>
                <c:pt idx="123" formatCode="0.0000">
                  <c:v>1.127</c:v>
                </c:pt>
                <c:pt idx="124" formatCode="0.0000">
                  <c:v>1.127</c:v>
                </c:pt>
                <c:pt idx="125" formatCode="0.0000">
                  <c:v>1.127</c:v>
                </c:pt>
                <c:pt idx="126" formatCode="0.0000">
                  <c:v>1.127</c:v>
                </c:pt>
                <c:pt idx="127" formatCode="0.0000">
                  <c:v>1.2746999999999999</c:v>
                </c:pt>
                <c:pt idx="128" formatCode="0.0000">
                  <c:v>1.2746999999999999</c:v>
                </c:pt>
                <c:pt idx="129" formatCode="0.0000">
                  <c:v>1.2746999999999999</c:v>
                </c:pt>
                <c:pt idx="130" formatCode="0.0000">
                  <c:v>1.2746999999999999</c:v>
                </c:pt>
                <c:pt idx="131" formatCode="0.0000">
                  <c:v>1.2746999999999999</c:v>
                </c:pt>
                <c:pt idx="132" formatCode="0.0000">
                  <c:v>1.2746999999999999</c:v>
                </c:pt>
                <c:pt idx="133" formatCode="0.0000">
                  <c:v>1.2746999999999999</c:v>
                </c:pt>
                <c:pt idx="134" formatCode="0.0000">
                  <c:v>1.2746999999999999</c:v>
                </c:pt>
                <c:pt idx="135" formatCode="0.0000">
                  <c:v>1.2746999999999999</c:v>
                </c:pt>
                <c:pt idx="136" formatCode="0.0000">
                  <c:v>1.2746999999999999</c:v>
                </c:pt>
                <c:pt idx="137" formatCode="0.0000">
                  <c:v>1.2746999999999999</c:v>
                </c:pt>
                <c:pt idx="138" formatCode="0.0000">
                  <c:v>1.2746999999999999</c:v>
                </c:pt>
                <c:pt idx="139" formatCode="0.00">
                  <c:v>1.2935000000000001</c:v>
                </c:pt>
                <c:pt idx="140" formatCode="0.00">
                  <c:v>1.2935000000000001</c:v>
                </c:pt>
                <c:pt idx="141" formatCode="0.00">
                  <c:v>1.2935000000000001</c:v>
                </c:pt>
                <c:pt idx="142" formatCode="0.00">
                  <c:v>1.2935000000000001</c:v>
                </c:pt>
                <c:pt idx="143" formatCode="0.00">
                  <c:v>1.2935000000000001</c:v>
                </c:pt>
                <c:pt idx="144" formatCode="0.00">
                  <c:v>1.2935000000000001</c:v>
                </c:pt>
                <c:pt idx="145" formatCode="0.00">
                  <c:v>1.2935000000000001</c:v>
                </c:pt>
                <c:pt idx="146" formatCode="0.00">
                  <c:v>1.2935000000000001</c:v>
                </c:pt>
                <c:pt idx="147" formatCode="0.00">
                  <c:v>1.2935000000000001</c:v>
                </c:pt>
                <c:pt idx="148" formatCode="0.00">
                  <c:v>1.2935000000000001</c:v>
                </c:pt>
                <c:pt idx="149" formatCode="0.00">
                  <c:v>1.2935000000000001</c:v>
                </c:pt>
                <c:pt idx="150" formatCode="0.00">
                  <c:v>1.2935000000000001</c:v>
                </c:pt>
                <c:pt idx="151" formatCode="0.00">
                  <c:v>1.3847</c:v>
                </c:pt>
                <c:pt idx="152" formatCode="0.00">
                  <c:v>1.3847</c:v>
                </c:pt>
                <c:pt idx="153" formatCode="0.00">
                  <c:v>1.3847</c:v>
                </c:pt>
                <c:pt idx="154" formatCode="0.00">
                  <c:v>1.3847</c:v>
                </c:pt>
                <c:pt idx="155" formatCode="0.00">
                  <c:v>1.3847</c:v>
                </c:pt>
                <c:pt idx="156" formatCode="0.00">
                  <c:v>1.3847</c:v>
                </c:pt>
                <c:pt idx="157" formatCode="0.00">
                  <c:v>1.3847</c:v>
                </c:pt>
                <c:pt idx="158" formatCode="0.00">
                  <c:v>1.3847</c:v>
                </c:pt>
                <c:pt idx="159" formatCode="0.00">
                  <c:v>1.3847</c:v>
                </c:pt>
                <c:pt idx="160" formatCode="0.00">
                  <c:v>1.3847</c:v>
                </c:pt>
                <c:pt idx="161" formatCode="0.00">
                  <c:v>1.3847</c:v>
                </c:pt>
                <c:pt idx="162" formatCode="0.00">
                  <c:v>1.3847</c:v>
                </c:pt>
                <c:pt idx="163" formatCode="0.00">
                  <c:v>1.4567000000000001</c:v>
                </c:pt>
                <c:pt idx="164" formatCode="0.00">
                  <c:v>1.4567000000000001</c:v>
                </c:pt>
                <c:pt idx="165" formatCode="0.00">
                  <c:v>1.4567000000000001</c:v>
                </c:pt>
                <c:pt idx="166" formatCode="0.00">
                  <c:v>1.4567000000000001</c:v>
                </c:pt>
                <c:pt idx="167" formatCode="0.00">
                  <c:v>1.4567000000000001</c:v>
                </c:pt>
                <c:pt idx="168" formatCode="0.00">
                  <c:v>1.4567000000000001</c:v>
                </c:pt>
                <c:pt idx="169" formatCode="0.00">
                  <c:v>1.4567000000000001</c:v>
                </c:pt>
                <c:pt idx="170" formatCode="0.00">
                  <c:v>1.4567000000000001</c:v>
                </c:pt>
                <c:pt idx="171" formatCode="0.00">
                  <c:v>1.4567000000000001</c:v>
                </c:pt>
                <c:pt idx="172" formatCode="0.00">
                  <c:v>1.4567000000000001</c:v>
                </c:pt>
                <c:pt idx="173" formatCode="0.00">
                  <c:v>1.4567000000000001</c:v>
                </c:pt>
                <c:pt idx="174" formatCode="0.00">
                  <c:v>1.4567000000000001</c:v>
                </c:pt>
                <c:pt idx="175" formatCode="0.00">
                  <c:v>1.3164</c:v>
                </c:pt>
                <c:pt idx="176" formatCode="0.00">
                  <c:v>1.3164</c:v>
                </c:pt>
                <c:pt idx="177" formatCode="0.00">
                  <c:v>1.3164</c:v>
                </c:pt>
                <c:pt idx="178" formatCode="0.00">
                  <c:v>1.3164</c:v>
                </c:pt>
                <c:pt idx="179" formatCode="0.00">
                  <c:v>1.3164</c:v>
                </c:pt>
                <c:pt idx="180" formatCode="0.00">
                  <c:v>1.3164</c:v>
                </c:pt>
                <c:pt idx="181" formatCode="0.00">
                  <c:v>1.3164</c:v>
                </c:pt>
                <c:pt idx="182" formatCode="0.00">
                  <c:v>1.3164</c:v>
                </c:pt>
                <c:pt idx="183" formatCode="0.00">
                  <c:v>1.3164</c:v>
                </c:pt>
                <c:pt idx="184" formatCode="0.00">
                  <c:v>1.3164</c:v>
                </c:pt>
                <c:pt idx="185" formatCode="0.00">
                  <c:v>1.3164</c:v>
                </c:pt>
                <c:pt idx="186" formatCode="0.00">
                  <c:v>1.3164</c:v>
                </c:pt>
                <c:pt idx="187" formatCode="0.00">
                  <c:v>1.4559</c:v>
                </c:pt>
                <c:pt idx="188" formatCode="0.00">
                  <c:v>1.4559</c:v>
                </c:pt>
                <c:pt idx="189" formatCode="0.00">
                  <c:v>1.4559</c:v>
                </c:pt>
                <c:pt idx="190" formatCode="0.00">
                  <c:v>1.4559</c:v>
                </c:pt>
                <c:pt idx="191" formatCode="0.00">
                  <c:v>1.4559</c:v>
                </c:pt>
                <c:pt idx="192" formatCode="0.00">
                  <c:v>1.4559</c:v>
                </c:pt>
                <c:pt idx="193" formatCode="0.00">
                  <c:v>1.4559</c:v>
                </c:pt>
                <c:pt idx="194" formatCode="0.00">
                  <c:v>1.4559</c:v>
                </c:pt>
                <c:pt idx="195" formatCode="0.00">
                  <c:v>1.4559</c:v>
                </c:pt>
                <c:pt idx="196" formatCode="0.00">
                  <c:v>1.4559</c:v>
                </c:pt>
                <c:pt idx="197" formatCode="0.00">
                  <c:v>1.4559</c:v>
                </c:pt>
                <c:pt idx="198" formatCode="0.00">
                  <c:v>1.4559</c:v>
                </c:pt>
              </c:numCache>
            </c:numRef>
          </c:val>
        </c:ser>
        <c:marker val="1"/>
        <c:axId val="49260032"/>
        <c:axId val="49261568"/>
      </c:lineChart>
      <c:dateAx>
        <c:axId val="49256704"/>
        <c:scaling>
          <c:orientation val="minMax"/>
        </c:scaling>
        <c:axPos val="b"/>
        <c:numFmt formatCode="d/mm/yyyy" sourceLinked="0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258496"/>
        <c:crosses val="autoZero"/>
        <c:auto val="1"/>
        <c:lblOffset val="100"/>
        <c:baseTimeUnit val="months"/>
        <c:majorUnit val="12"/>
        <c:majorTimeUnit val="months"/>
        <c:minorUnit val="11"/>
        <c:minorTimeUnit val="days"/>
      </c:dateAx>
      <c:valAx>
        <c:axId val="49258496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\€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256704"/>
        <c:crosses val="autoZero"/>
        <c:crossBetween val="between"/>
      </c:valAx>
      <c:catAx>
        <c:axId val="49260032"/>
        <c:scaling>
          <c:orientation val="minMax"/>
        </c:scaling>
        <c:delete val="1"/>
        <c:axPos val="b"/>
        <c:tickLblPos val="none"/>
        <c:crossAx val="49261568"/>
        <c:crosses val="autoZero"/>
        <c:auto val="1"/>
        <c:lblAlgn val="ctr"/>
        <c:lblOffset val="100"/>
      </c:catAx>
      <c:valAx>
        <c:axId val="49261568"/>
        <c:scaling>
          <c:orientation val="minMax"/>
          <c:min val="0.9"/>
        </c:scaling>
        <c:axPos val="r"/>
        <c:numFmt formatCode="General" sourceLinked="1"/>
        <c:tickLblPos val="nextTo"/>
        <c:crossAx val="4926003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1547862178502672"/>
          <c:y val="0.18506349933275226"/>
          <c:w val="0.9955088392257343"/>
          <c:h val="0.26839688190946115"/>
        </c:manualLayout>
      </c:layout>
      <c:spPr>
        <a:noFill/>
        <a:ln w="25400">
          <a:noFill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0.98425196850393659" l="0.78740157480314954" r="0.78740157480314954" t="0.98425196850393659" header="0.51181102362204722" footer="0.51181102362204722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spPr>
        <a:noFill/>
        <a:ln w="25400">
          <a:noFill/>
        </a:ln>
      </c:spPr>
      <c:txPr>
        <a:bodyPr/>
        <a:lstStyle/>
        <a:p>
          <a:pPr>
            <a:defRPr lang="en-US"/>
          </a:pPr>
          <a:endParaRPr lang="en-US"/>
        </a:p>
      </c:txPr>
    </c:title>
    <c:plotArea>
      <c:layout/>
      <c:barChart>
        <c:barDir val="col"/>
        <c:grouping val="clustered"/>
        <c:ser>
          <c:idx val="0"/>
          <c:order val="0"/>
          <c:tx>
            <c:v>santé / santé" lissé"</c:v>
          </c:tx>
          <c:spPr>
            <a:solidFill>
              <a:srgbClr val="7030A0"/>
            </a:solidFill>
            <a:ln>
              <a:noFill/>
            </a:ln>
          </c:spPr>
          <c:cat>
            <c:numRef>
              <c:f>'chiffres bruts indice santé'!$A$6:$A$209</c:f>
              <c:numCache>
                <c:formatCode>d/mm/yyyy</c:formatCode>
                <c:ptCount val="204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</c:numCache>
            </c:numRef>
          </c:cat>
          <c:val>
            <c:numRef>
              <c:f>'chiffres bruts indice santé'!$I$11:$I$209</c:f>
              <c:numCache>
                <c:formatCode>0.00</c:formatCode>
                <c:ptCount val="199"/>
                <c:pt idx="0">
                  <c:v>0</c:v>
                </c:pt>
                <c:pt idx="1">
                  <c:v>10.116638895501069</c:v>
                </c:pt>
                <c:pt idx="2">
                  <c:v>7.9742918352774268</c:v>
                </c:pt>
                <c:pt idx="3">
                  <c:v>3.451559152582945</c:v>
                </c:pt>
                <c:pt idx="4">
                  <c:v>-0.35705784337062596</c:v>
                </c:pt>
                <c:pt idx="5">
                  <c:v>-1.5472506546060458</c:v>
                </c:pt>
                <c:pt idx="6">
                  <c:v>-0.83313496786468022</c:v>
                </c:pt>
                <c:pt idx="7">
                  <c:v>4.5227326826947092</c:v>
                </c:pt>
                <c:pt idx="8">
                  <c:v>7.0221375862889772</c:v>
                </c:pt>
                <c:pt idx="9">
                  <c:v>3.9276362770767719</c:v>
                </c:pt>
                <c:pt idx="10">
                  <c:v>3.2135205903356336</c:v>
                </c:pt>
                <c:pt idx="11">
                  <c:v>0.47607712449416795</c:v>
                </c:pt>
                <c:pt idx="12">
                  <c:v>0.47607712449416795</c:v>
                </c:pt>
                <c:pt idx="13">
                  <c:v>7.3791954296596032</c:v>
                </c:pt>
                <c:pt idx="14">
                  <c:v>8.4503689597715947</c:v>
                </c:pt>
                <c:pt idx="15">
                  <c:v>2.3803856224710671</c:v>
                </c:pt>
                <c:pt idx="16">
                  <c:v>-1.0711735301119916</c:v>
                </c:pt>
                <c:pt idx="17">
                  <c:v>-0.59509640561759625</c:v>
                </c:pt>
                <c:pt idx="18">
                  <c:v>-0.71411568674125192</c:v>
                </c:pt>
                <c:pt idx="19">
                  <c:v>8.2123303975242834</c:v>
                </c:pt>
                <c:pt idx="20">
                  <c:v>8.3313496786479391</c:v>
                </c:pt>
                <c:pt idx="21">
                  <c:v>5.7129254939300154</c:v>
                </c:pt>
                <c:pt idx="22">
                  <c:v>3.4515591525828313</c:v>
                </c:pt>
                <c:pt idx="23">
                  <c:v>-1.3092120923590755</c:v>
                </c:pt>
                <c:pt idx="24">
                  <c:v>-0.59509640561759625</c:v>
                </c:pt>
                <c:pt idx="25">
                  <c:v>6.9031183051654352</c:v>
                </c:pt>
                <c:pt idx="26">
                  <c:v>8.2123303975242834</c:v>
                </c:pt>
                <c:pt idx="27">
                  <c:v>2.8564627469650077</c:v>
                </c:pt>
                <c:pt idx="28">
                  <c:v>2.6184241847179237</c:v>
                </c:pt>
                <c:pt idx="29">
                  <c:v>1.4282313734825038</c:v>
                </c:pt>
                <c:pt idx="30">
                  <c:v>2.2613663413471841</c:v>
                </c:pt>
                <c:pt idx="31">
                  <c:v>8.9264460842657627</c:v>
                </c:pt>
                <c:pt idx="32">
                  <c:v>4.4037134015709398</c:v>
                </c:pt>
                <c:pt idx="33">
                  <c:v>-2.4994049035944954</c:v>
                </c:pt>
                <c:pt idx="34">
                  <c:v>-2.7374434658415794</c:v>
                </c:pt>
                <c:pt idx="35">
                  <c:v>-1.6662699357295878</c:v>
                </c:pt>
                <c:pt idx="36">
                  <c:v>1.5472506546061595</c:v>
                </c:pt>
                <c:pt idx="37">
                  <c:v>11.663889550107115</c:v>
                </c:pt>
                <c:pt idx="38">
                  <c:v>8.9264460842655353</c:v>
                </c:pt>
                <c:pt idx="39">
                  <c:v>1.3092120923588482</c:v>
                </c:pt>
                <c:pt idx="40">
                  <c:v>-0.35705784337051227</c:v>
                </c:pt>
                <c:pt idx="41">
                  <c:v>1.0711735301119916</c:v>
                </c:pt>
                <c:pt idx="42">
                  <c:v>0.95215424898833589</c:v>
                </c:pt>
                <c:pt idx="43">
                  <c:v>2.2613663413476388</c:v>
                </c:pt>
                <c:pt idx="44">
                  <c:v>3.9276362770767719</c:v>
                </c:pt>
                <c:pt idx="45">
                  <c:v>0.95215424898810852</c:v>
                </c:pt>
                <c:pt idx="46">
                  <c:v>5.5939062128065871</c:v>
                </c:pt>
                <c:pt idx="47">
                  <c:v>9.6405617710070146</c:v>
                </c:pt>
                <c:pt idx="48">
                  <c:v>5.4748869316829314</c:v>
                </c:pt>
                <c:pt idx="49">
                  <c:v>5.950964056176872</c:v>
                </c:pt>
                <c:pt idx="50">
                  <c:v>-1.3092120923590755</c:v>
                </c:pt>
                <c:pt idx="51">
                  <c:v>-2.499404903594268</c:v>
                </c:pt>
                <c:pt idx="52">
                  <c:v>-1.5472506546059321</c:v>
                </c:pt>
                <c:pt idx="53">
                  <c:v>-1.4282313734825038</c:v>
                </c:pt>
                <c:pt idx="54">
                  <c:v>-0.11901928112365567</c:v>
                </c:pt>
                <c:pt idx="55">
                  <c:v>3.8086169959531162</c:v>
                </c:pt>
                <c:pt idx="56">
                  <c:v>5.3558676505595031</c:v>
                </c:pt>
                <c:pt idx="57">
                  <c:v>3.9276362770767719</c:v>
                </c:pt>
                <c:pt idx="58">
                  <c:v>4.8797905260653351</c:v>
                </c:pt>
                <c:pt idx="59">
                  <c:v>4.4037134015711672</c:v>
                </c:pt>
                <c:pt idx="60">
                  <c:v>0.71411568674125192</c:v>
                </c:pt>
                <c:pt idx="61">
                  <c:v>0.35705784337051227</c:v>
                </c:pt>
                <c:pt idx="62">
                  <c:v>-2.9754820280886634</c:v>
                </c:pt>
                <c:pt idx="63">
                  <c:v>-0.35705784337051227</c:v>
                </c:pt>
                <c:pt idx="64">
                  <c:v>1.5472506546061595</c:v>
                </c:pt>
                <c:pt idx="65">
                  <c:v>3.21352059033552</c:v>
                </c:pt>
                <c:pt idx="66">
                  <c:v>4.5227326826948229</c:v>
                </c:pt>
                <c:pt idx="67">
                  <c:v>5.5939062128063597</c:v>
                </c:pt>
                <c:pt idx="68">
                  <c:v>6.4270411806712673</c:v>
                </c:pt>
                <c:pt idx="69">
                  <c:v>6.4270411806712673</c:v>
                </c:pt>
                <c:pt idx="70">
                  <c:v>7.0221375862890909</c:v>
                </c:pt>
                <c:pt idx="71">
                  <c:v>5.4748869316829314</c:v>
                </c:pt>
                <c:pt idx="72">
                  <c:v>5.3558676505592757</c:v>
                </c:pt>
                <c:pt idx="73">
                  <c:v>5.831944775053671</c:v>
                </c:pt>
                <c:pt idx="74">
                  <c:v>4.0466555582004275</c:v>
                </c:pt>
                <c:pt idx="75">
                  <c:v>7.1411568674122918</c:v>
                </c:pt>
                <c:pt idx="76">
                  <c:v>2.8564627469650077</c:v>
                </c:pt>
                <c:pt idx="77">
                  <c:v>5.5939062128063597</c:v>
                </c:pt>
                <c:pt idx="78">
                  <c:v>3.0945013092120917</c:v>
                </c:pt>
                <c:pt idx="79">
                  <c:v>2.1423470602237558</c:v>
                </c:pt>
                <c:pt idx="80">
                  <c:v>4.9988098071887634</c:v>
                </c:pt>
                <c:pt idx="81">
                  <c:v>6.3080218995476116</c:v>
                </c:pt>
                <c:pt idx="82">
                  <c:v>12.854082361342535</c:v>
                </c:pt>
                <c:pt idx="83">
                  <c:v>14.282313734825038</c:v>
                </c:pt>
                <c:pt idx="84">
                  <c:v>12.616043799095451</c:v>
                </c:pt>
                <c:pt idx="85">
                  <c:v>8.688407522018224</c:v>
                </c:pt>
                <c:pt idx="86">
                  <c:v>4.7607712449416795</c:v>
                </c:pt>
                <c:pt idx="87">
                  <c:v>3.8086169959535709</c:v>
                </c:pt>
                <c:pt idx="88">
                  <c:v>2.6184241847179237</c:v>
                </c:pt>
                <c:pt idx="89">
                  <c:v>3.8086169959533436</c:v>
                </c:pt>
                <c:pt idx="90">
                  <c:v>0.23803856224731135</c:v>
                </c:pt>
                <c:pt idx="91">
                  <c:v>7.0221375862888635</c:v>
                </c:pt>
                <c:pt idx="92">
                  <c:v>6.6650797429183513</c:v>
                </c:pt>
                <c:pt idx="93">
                  <c:v>6.9031183051654352</c:v>
                </c:pt>
                <c:pt idx="94">
                  <c:v>2.2613663413474114</c:v>
                </c:pt>
                <c:pt idx="95">
                  <c:v>2.499404903594268</c:v>
                </c:pt>
                <c:pt idx="96">
                  <c:v>-1.4282313734827312</c:v>
                </c:pt>
                <c:pt idx="97">
                  <c:v>2.2613663413471841</c:v>
                </c:pt>
                <c:pt idx="98">
                  <c:v>1.4282313734825038</c:v>
                </c:pt>
                <c:pt idx="99">
                  <c:v>3.094501309212319</c:v>
                </c:pt>
                <c:pt idx="100">
                  <c:v>0.47607712449416795</c:v>
                </c:pt>
                <c:pt idx="101">
                  <c:v>-0.11901928112365567</c:v>
                </c:pt>
                <c:pt idx="102">
                  <c:v>0.71411568674147929</c:v>
                </c:pt>
                <c:pt idx="103">
                  <c:v>4.5227326826945955</c:v>
                </c:pt>
                <c:pt idx="104">
                  <c:v>10.116638895501183</c:v>
                </c:pt>
                <c:pt idx="105">
                  <c:v>9.8786003332540986</c:v>
                </c:pt>
                <c:pt idx="106">
                  <c:v>5.3558676505592757</c:v>
                </c:pt>
                <c:pt idx="107">
                  <c:v>0.59509640561782362</c:v>
                </c:pt>
                <c:pt idx="108">
                  <c:v>1.9043084979764444</c:v>
                </c:pt>
                <c:pt idx="109">
                  <c:v>3.3325398714591756</c:v>
                </c:pt>
                <c:pt idx="110">
                  <c:v>4.0466555582004275</c:v>
                </c:pt>
                <c:pt idx="111">
                  <c:v>5.7129254939300154</c:v>
                </c:pt>
                <c:pt idx="112">
                  <c:v>0</c:v>
                </c:pt>
                <c:pt idx="113">
                  <c:v>1.4282313734825038</c:v>
                </c:pt>
                <c:pt idx="114">
                  <c:v>0.23803856224708397</c:v>
                </c:pt>
                <c:pt idx="115">
                  <c:v>3.6895977148299153</c:v>
                </c:pt>
                <c:pt idx="116">
                  <c:v>6.6650797429183513</c:v>
                </c:pt>
                <c:pt idx="117">
                  <c:v>4.7607712449416795</c:v>
                </c:pt>
                <c:pt idx="118">
                  <c:v>7.7362532730303428</c:v>
                </c:pt>
                <c:pt idx="119">
                  <c:v>6.4270411806712673</c:v>
                </c:pt>
                <c:pt idx="120">
                  <c:v>3.570578433706487</c:v>
                </c:pt>
                <c:pt idx="121">
                  <c:v>5.5939062128063597</c:v>
                </c:pt>
                <c:pt idx="122">
                  <c:v>3.3325398714591756</c:v>
                </c:pt>
                <c:pt idx="123">
                  <c:v>2.4994049035944954</c:v>
                </c:pt>
                <c:pt idx="124">
                  <c:v>5.7129254939300154</c:v>
                </c:pt>
                <c:pt idx="125">
                  <c:v>3.4515591525826039</c:v>
                </c:pt>
                <c:pt idx="126">
                  <c:v>-0.23803856224708397</c:v>
                </c:pt>
                <c:pt idx="127">
                  <c:v>3.5705784337062596</c:v>
                </c:pt>
                <c:pt idx="128">
                  <c:v>8.3313496786481664</c:v>
                </c:pt>
                <c:pt idx="129">
                  <c:v>12.854082361342535</c:v>
                </c:pt>
                <c:pt idx="130">
                  <c:v>8.8074268031418796</c:v>
                </c:pt>
                <c:pt idx="131">
                  <c:v>6.7840990240420069</c:v>
                </c:pt>
                <c:pt idx="132">
                  <c:v>5.2368483694358474</c:v>
                </c:pt>
                <c:pt idx="133">
                  <c:v>7.4982147107832589</c:v>
                </c:pt>
                <c:pt idx="134">
                  <c:v>5.4748869316831588</c:v>
                </c:pt>
                <c:pt idx="135">
                  <c:v>1.7852892168530161</c:v>
                </c:pt>
                <c:pt idx="136">
                  <c:v>-1.6662699357295878</c:v>
                </c:pt>
                <c:pt idx="137">
                  <c:v>1.5472506546061595</c:v>
                </c:pt>
                <c:pt idx="138">
                  <c:v>2.3803856224710671</c:v>
                </c:pt>
                <c:pt idx="139">
                  <c:v>2.737443465841352</c:v>
                </c:pt>
                <c:pt idx="140">
                  <c:v>7.7362532730303428</c:v>
                </c:pt>
                <c:pt idx="141">
                  <c:v>4.0466555582004275</c:v>
                </c:pt>
                <c:pt idx="142">
                  <c:v>6.7840990240417796</c:v>
                </c:pt>
                <c:pt idx="143">
                  <c:v>8.4503689597715947</c:v>
                </c:pt>
                <c:pt idx="144">
                  <c:v>4.8797905260653351</c:v>
                </c:pt>
                <c:pt idx="145">
                  <c:v>6.7840990240417796</c:v>
                </c:pt>
                <c:pt idx="146">
                  <c:v>5.3558676505592757</c:v>
                </c:pt>
                <c:pt idx="147">
                  <c:v>2.7374434658415794</c:v>
                </c:pt>
                <c:pt idx="148">
                  <c:v>1.0711735301117642</c:v>
                </c:pt>
                <c:pt idx="149">
                  <c:v>2.975482028088436</c:v>
                </c:pt>
                <c:pt idx="150">
                  <c:v>3.2135205903359747</c:v>
                </c:pt>
                <c:pt idx="151">
                  <c:v>5.1178290883124191</c:v>
                </c:pt>
                <c:pt idx="152">
                  <c:v>9.8786003332540986</c:v>
                </c:pt>
                <c:pt idx="153">
                  <c:v>3.8086169959533436</c:v>
                </c:pt>
                <c:pt idx="154">
                  <c:v>6.069983337300755</c:v>
                </c:pt>
                <c:pt idx="155">
                  <c:v>0.47607712449416795</c:v>
                </c:pt>
                <c:pt idx="156">
                  <c:v>-1.4282313734825038</c:v>
                </c:pt>
                <c:pt idx="157">
                  <c:v>4.0466555582004275</c:v>
                </c:pt>
                <c:pt idx="158">
                  <c:v>2.2613663413474114</c:v>
                </c:pt>
                <c:pt idx="159">
                  <c:v>2.499404903594268</c:v>
                </c:pt>
                <c:pt idx="160">
                  <c:v>7.1411568674125192</c:v>
                </c:pt>
                <c:pt idx="161">
                  <c:v>13.211140204713274</c:v>
                </c:pt>
                <c:pt idx="162">
                  <c:v>15.591525827183887</c:v>
                </c:pt>
                <c:pt idx="163">
                  <c:v>15.234467983813374</c:v>
                </c:pt>
                <c:pt idx="164">
                  <c:v>19.162104260890374</c:v>
                </c:pt>
                <c:pt idx="165">
                  <c:v>18.924065698643062</c:v>
                </c:pt>
                <c:pt idx="166">
                  <c:v>13.80623661033087</c:v>
                </c:pt>
                <c:pt idx="167">
                  <c:v>16.18662223280171</c:v>
                </c:pt>
                <c:pt idx="168">
                  <c:v>14.16329445370161</c:v>
                </c:pt>
                <c:pt idx="169">
                  <c:v>15.591525827184114</c:v>
                </c:pt>
                <c:pt idx="170">
                  <c:v>5.950964056176872</c:v>
                </c:pt>
                <c:pt idx="171">
                  <c:v>4.9988098071887634</c:v>
                </c:pt>
                <c:pt idx="172">
                  <c:v>3.8086169959533436</c:v>
                </c:pt>
                <c:pt idx="173">
                  <c:v>-0.59509640561782362</c:v>
                </c:pt>
                <c:pt idx="174">
                  <c:v>1.6662699357298152</c:v>
                </c:pt>
                <c:pt idx="175">
                  <c:v>3.0945013092120917</c:v>
                </c:pt>
                <c:pt idx="176">
                  <c:v>5.7129254939302427</c:v>
                </c:pt>
                <c:pt idx="177">
                  <c:v>-3.6895977148296879</c:v>
                </c:pt>
                <c:pt idx="178">
                  <c:v>-2.4994049035944954</c:v>
                </c:pt>
                <c:pt idx="179">
                  <c:v>-4.7607712449419068</c:v>
                </c:pt>
                <c:pt idx="180">
                  <c:v>-8.8074268031418796</c:v>
                </c:pt>
                <c:pt idx="181">
                  <c:v>-5.3558676505595031</c:v>
                </c:pt>
                <c:pt idx="182">
                  <c:v>-1.4282313734825038</c:v>
                </c:pt>
                <c:pt idx="183">
                  <c:v>-2.2613663413476388</c:v>
                </c:pt>
                <c:pt idx="184">
                  <c:v>1.3092120923590755</c:v>
                </c:pt>
                <c:pt idx="185">
                  <c:v>2.2613663413471841</c:v>
                </c:pt>
                <c:pt idx="186">
                  <c:v>3.9276362770769992</c:v>
                </c:pt>
                <c:pt idx="187">
                  <c:v>7.8552725541539985</c:v>
                </c:pt>
                <c:pt idx="188">
                  <c:v>11.544870268983686</c:v>
                </c:pt>
                <c:pt idx="189">
                  <c:v>10.354677457748039</c:v>
                </c:pt>
                <c:pt idx="190">
                  <c:v>9.0454653653894184</c:v>
                </c:pt>
                <c:pt idx="191">
                  <c:v>9.4025232087599306</c:v>
                </c:pt>
                <c:pt idx="192">
                  <c:v>5.5939062128063597</c:v>
                </c:pt>
                <c:pt idx="193">
                  <c:v>4.5227326826945955</c:v>
                </c:pt>
                <c:pt idx="194">
                  <c:v>3.2135205903357473</c:v>
                </c:pt>
                <c:pt idx="195">
                  <c:v>5.5939062128065871</c:v>
                </c:pt>
                <c:pt idx="196">
                  <c:v>5.9509640561770993</c:v>
                </c:pt>
                <c:pt idx="197">
                  <c:v>4.8797905260651078</c:v>
                </c:pt>
                <c:pt idx="198">
                  <c:v>6.3080218995476116</c:v>
                </c:pt>
              </c:numCache>
            </c:numRef>
          </c:val>
        </c:ser>
        <c:gapWidth val="216"/>
        <c:axId val="49297664"/>
        <c:axId val="49299456"/>
      </c:barChart>
      <c:dateAx>
        <c:axId val="49297664"/>
        <c:scaling>
          <c:orientation val="minMax"/>
        </c:scaling>
        <c:axPos val="b"/>
        <c:numFmt formatCode="d/mm/yyyy" sourceLinked="0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299456"/>
        <c:crosses val="autoZero"/>
        <c:auto val="1"/>
        <c:lblOffset val="100"/>
        <c:majorUnit val="12"/>
      </c:dateAx>
      <c:valAx>
        <c:axId val="49299456"/>
        <c:scaling>
          <c:orientation val="minMax"/>
        </c:scaling>
        <c:axPos val="l"/>
        <c:majorGridlines/>
        <c:numFmt formatCode="#,##0\€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49297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191616766467066"/>
          <c:y val="0.52613240418118468"/>
          <c:w val="0.19610778443113772"/>
          <c:h val="8.3623693379790948E-2"/>
        </c:manualLayout>
      </c:layout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Evolution cumulée (en %) des salaires moyens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stacked"/>
        <c:ser>
          <c:idx val="0"/>
          <c:order val="0"/>
          <c:tx>
            <c:strRef>
              <c:f>'UE évolution salariale'!$O$33</c:f>
              <c:strCache>
                <c:ptCount val="1"/>
                <c:pt idx="0">
                  <c:v>2005</c:v>
                </c:pt>
              </c:strCache>
            </c:strRef>
          </c:tx>
          <c:cat>
            <c:strRef>
              <c:f>'UE évolution salariale'!$N$34:$N$44</c:f>
              <c:strCache>
                <c:ptCount val="11"/>
                <c:pt idx="0">
                  <c:v>Portugal</c:v>
                </c:pt>
                <c:pt idx="1">
                  <c:v>UK</c:v>
                </c:pt>
                <c:pt idx="2">
                  <c:v>Finland</c:v>
                </c:pt>
                <c:pt idx="3">
                  <c:v>Luxembourg</c:v>
                </c:pt>
                <c:pt idx="4">
                  <c:v>France</c:v>
                </c:pt>
                <c:pt idx="5">
                  <c:v>Ireland</c:v>
                </c:pt>
                <c:pt idx="6">
                  <c:v>Belgium</c:v>
                </c:pt>
                <c:pt idx="7">
                  <c:v>Italy</c:v>
                </c:pt>
                <c:pt idx="8">
                  <c:v>Germany</c:v>
                </c:pt>
                <c:pt idx="9">
                  <c:v>All countries</c:v>
                </c:pt>
                <c:pt idx="10">
                  <c:v>Euro-zone</c:v>
                </c:pt>
              </c:strCache>
            </c:strRef>
          </c:cat>
          <c:val>
            <c:numRef>
              <c:f>'UE évolution salariale'!$O$34:$O$44</c:f>
              <c:numCache>
                <c:formatCode>General</c:formatCode>
                <c:ptCount val="11"/>
                <c:pt idx="0">
                  <c:v>4.3</c:v>
                </c:pt>
                <c:pt idx="1">
                  <c:v>4.0999999999999996</c:v>
                </c:pt>
                <c:pt idx="2">
                  <c:v>4</c:v>
                </c:pt>
                <c:pt idx="3">
                  <c:v>3.5</c:v>
                </c:pt>
                <c:pt idx="4">
                  <c:v>2.8</c:v>
                </c:pt>
                <c:pt idx="5">
                  <c:v>3</c:v>
                </c:pt>
                <c:pt idx="6">
                  <c:v>2.1</c:v>
                </c:pt>
                <c:pt idx="7">
                  <c:v>2.1</c:v>
                </c:pt>
                <c:pt idx="8">
                  <c:v>0.5</c:v>
                </c:pt>
                <c:pt idx="10">
                  <c:v>2.6</c:v>
                </c:pt>
              </c:numCache>
            </c:numRef>
          </c:val>
        </c:ser>
        <c:ser>
          <c:idx val="1"/>
          <c:order val="1"/>
          <c:tx>
            <c:strRef>
              <c:f>'UE évolution salariale'!$P$33</c:f>
              <c:strCache>
                <c:ptCount val="1"/>
                <c:pt idx="0">
                  <c:v>2006</c:v>
                </c:pt>
              </c:strCache>
            </c:strRef>
          </c:tx>
          <c:val>
            <c:numRef>
              <c:f>'UE évolution salariale'!$P$34:$P$44</c:f>
              <c:numCache>
                <c:formatCode>General</c:formatCode>
                <c:ptCount val="11"/>
                <c:pt idx="0">
                  <c:v>3.9</c:v>
                </c:pt>
                <c:pt idx="1">
                  <c:v>3.8</c:v>
                </c:pt>
                <c:pt idx="2">
                  <c:v>3</c:v>
                </c:pt>
                <c:pt idx="3">
                  <c:v>3.5</c:v>
                </c:pt>
                <c:pt idx="4">
                  <c:v>2.7</c:v>
                </c:pt>
                <c:pt idx="5">
                  <c:v>5.3</c:v>
                </c:pt>
                <c:pt idx="6">
                  <c:v>3.1</c:v>
                </c:pt>
                <c:pt idx="7">
                  <c:v>3.2</c:v>
                </c:pt>
                <c:pt idx="8">
                  <c:v>0.7</c:v>
                </c:pt>
                <c:pt idx="9">
                  <c:v>5.7</c:v>
                </c:pt>
                <c:pt idx="10">
                  <c:v>3.5</c:v>
                </c:pt>
              </c:numCache>
            </c:numRef>
          </c:val>
        </c:ser>
        <c:ser>
          <c:idx val="2"/>
          <c:order val="2"/>
          <c:tx>
            <c:strRef>
              <c:f>'UE évolution salariale'!$Q$33</c:f>
              <c:strCache>
                <c:ptCount val="1"/>
                <c:pt idx="0">
                  <c:v>2007</c:v>
                </c:pt>
              </c:strCache>
            </c:strRef>
          </c:tx>
          <c:val>
            <c:numRef>
              <c:f>'UE évolution salariale'!$Q$34:$Q$44</c:f>
              <c:numCache>
                <c:formatCode>General</c:formatCode>
                <c:ptCount val="11"/>
                <c:pt idx="0">
                  <c:v>3.9</c:v>
                </c:pt>
                <c:pt idx="1">
                  <c:v>4.2</c:v>
                </c:pt>
                <c:pt idx="2">
                  <c:v>3.5</c:v>
                </c:pt>
                <c:pt idx="3">
                  <c:v>2.2000000000000002</c:v>
                </c:pt>
                <c:pt idx="4">
                  <c:v>2.6</c:v>
                </c:pt>
                <c:pt idx="5">
                  <c:v>4.9000000000000004</c:v>
                </c:pt>
                <c:pt idx="6">
                  <c:v>3.6</c:v>
                </c:pt>
                <c:pt idx="7">
                  <c:v>4</c:v>
                </c:pt>
                <c:pt idx="8">
                  <c:v>1.3</c:v>
                </c:pt>
                <c:pt idx="9">
                  <c:v>6.5</c:v>
                </c:pt>
                <c:pt idx="10">
                  <c:v>3.7</c:v>
                </c:pt>
              </c:numCache>
            </c:numRef>
          </c:val>
        </c:ser>
        <c:ser>
          <c:idx val="3"/>
          <c:order val="3"/>
          <c:tx>
            <c:strRef>
              <c:f>'UE évolution salariale'!$R$33</c:f>
              <c:strCache>
                <c:ptCount val="1"/>
                <c:pt idx="0">
                  <c:v>2008</c:v>
                </c:pt>
              </c:strCache>
            </c:strRef>
          </c:tx>
          <c:val>
            <c:numRef>
              <c:f>'UE évolution salariale'!$R$34:$R$44</c:f>
              <c:numCache>
                <c:formatCode>General</c:formatCode>
                <c:ptCount val="11"/>
                <c:pt idx="0">
                  <c:v>3.8</c:v>
                </c:pt>
                <c:pt idx="1">
                  <c:v>3.6</c:v>
                </c:pt>
                <c:pt idx="2">
                  <c:v>5.5</c:v>
                </c:pt>
                <c:pt idx="3">
                  <c:v>4.5999999999999996</c:v>
                </c:pt>
                <c:pt idx="4">
                  <c:v>2.9</c:v>
                </c:pt>
                <c:pt idx="5">
                  <c:v>2.2999999999999998</c:v>
                </c:pt>
                <c:pt idx="6">
                  <c:v>3.7</c:v>
                </c:pt>
                <c:pt idx="7">
                  <c:v>4.4000000000000004</c:v>
                </c:pt>
                <c:pt idx="8">
                  <c:v>2.2999999999999998</c:v>
                </c:pt>
                <c:pt idx="9">
                  <c:v>7.7</c:v>
                </c:pt>
                <c:pt idx="10">
                  <c:v>4.2</c:v>
                </c:pt>
              </c:numCache>
            </c:numRef>
          </c:val>
        </c:ser>
        <c:ser>
          <c:idx val="4"/>
          <c:order val="4"/>
          <c:tx>
            <c:strRef>
              <c:f>'UE évolution salariale'!$S$33</c:f>
              <c:strCache>
                <c:ptCount val="1"/>
                <c:pt idx="0">
                  <c:v>2009</c:v>
                </c:pt>
              </c:strCache>
            </c:strRef>
          </c:tx>
          <c:val>
            <c:numRef>
              <c:f>'UE évolution salariale'!$S$34:$S$44</c:f>
              <c:numCache>
                <c:formatCode>General</c:formatCode>
                <c:ptCount val="11"/>
                <c:pt idx="0">
                  <c:v>3.2</c:v>
                </c:pt>
                <c:pt idx="1">
                  <c:v>1.7</c:v>
                </c:pt>
                <c:pt idx="2">
                  <c:v>3.9</c:v>
                </c:pt>
                <c:pt idx="3">
                  <c:v>1.1000000000000001</c:v>
                </c:pt>
                <c:pt idx="4">
                  <c:v>1.9</c:v>
                </c:pt>
                <c:pt idx="5">
                  <c:v>-0.8</c:v>
                </c:pt>
                <c:pt idx="6">
                  <c:v>2.2999999999999998</c:v>
                </c:pt>
                <c:pt idx="7">
                  <c:v>2.1</c:v>
                </c:pt>
                <c:pt idx="8">
                  <c:v>-0.3</c:v>
                </c:pt>
                <c:pt idx="9">
                  <c:v>8.3000000000000007</c:v>
                </c:pt>
                <c:pt idx="10">
                  <c:v>2.2999999999999998</c:v>
                </c:pt>
              </c:numCache>
            </c:numRef>
          </c:val>
        </c:ser>
        <c:overlap val="100"/>
        <c:axId val="49621632"/>
        <c:axId val="49627520"/>
      </c:barChart>
      <c:catAx>
        <c:axId val="49621632"/>
        <c:scaling>
          <c:orientation val="minMax"/>
        </c:scaling>
        <c:axPos val="b"/>
        <c:numFmt formatCode="General" sourceLinked="1"/>
        <c:tickLblPos val="nextTo"/>
        <c:crossAx val="49627520"/>
        <c:crosses val="autoZero"/>
        <c:auto val="1"/>
        <c:lblAlgn val="ctr"/>
        <c:lblOffset val="100"/>
      </c:catAx>
      <c:valAx>
        <c:axId val="49627520"/>
        <c:scaling>
          <c:orientation val="minMax"/>
        </c:scaling>
        <c:axPos val="l"/>
        <c:majorGridlines/>
        <c:numFmt formatCode="General" sourceLinked="1"/>
        <c:tickLblPos val="nextTo"/>
        <c:crossAx val="4962163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fr-BE"/>
              <a:t>Evolution cumulée</a:t>
            </a:r>
            <a:r>
              <a:rPr lang="fr-BE" baseline="0"/>
              <a:t> des augmentations salariales (négociées collectivement)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9638225806824712E-2"/>
          <c:y val="0.12357576894197539"/>
          <c:w val="0.7687796054601399"/>
          <c:h val="0.66153132590517649"/>
        </c:manualLayout>
      </c:layout>
      <c:barChart>
        <c:barDir val="col"/>
        <c:grouping val="stacked"/>
        <c:ser>
          <c:idx val="0"/>
          <c:order val="0"/>
          <c:tx>
            <c:strRef>
              <c:f>'UE évolution salariale'!$C$4</c:f>
              <c:strCache>
                <c:ptCount val="1"/>
                <c:pt idx="0">
                  <c:v>2002</c:v>
                </c:pt>
              </c:strCache>
            </c:strRef>
          </c:tx>
          <c:cat>
            <c:strRef>
              <c:f>'UE évolution salariale'!$A$5:$A$17</c:f>
              <c:strCache>
                <c:ptCount val="13"/>
                <c:pt idx="0">
                  <c:v>Hongrie</c:v>
                </c:pt>
                <c:pt idx="1">
                  <c:v>Norvège</c:v>
                </c:pt>
                <c:pt idx="2">
                  <c:v>Grèce</c:v>
                </c:pt>
                <c:pt idx="3">
                  <c:v>Irlande</c:v>
                </c:pt>
                <c:pt idx="4">
                  <c:v>France</c:v>
                </c:pt>
                <c:pt idx="5">
                  <c:v>Espagne</c:v>
                </c:pt>
                <c:pt idx="6">
                  <c:v>Pays-Bas</c:v>
                </c:pt>
                <c:pt idx="7">
                  <c:v>Belgique</c:v>
                </c:pt>
                <c:pt idx="8">
                  <c:v>G-B</c:v>
                </c:pt>
                <c:pt idx="9">
                  <c:v>Allemagne</c:v>
                </c:pt>
                <c:pt idx="10">
                  <c:v>Italie</c:v>
                </c:pt>
                <c:pt idx="11">
                  <c:v>Danemark</c:v>
                </c:pt>
                <c:pt idx="12">
                  <c:v>Pologne</c:v>
                </c:pt>
              </c:strCache>
            </c:strRef>
          </c:cat>
          <c:val>
            <c:numRef>
              <c:f>'UE évolution salariale'!$C$5:$C$17</c:f>
              <c:numCache>
                <c:formatCode>General</c:formatCode>
                <c:ptCount val="13"/>
                <c:pt idx="0">
                  <c:v>10</c:v>
                </c:pt>
                <c:pt idx="1">
                  <c:v>5.5</c:v>
                </c:pt>
                <c:pt idx="2">
                  <c:v>5.4</c:v>
                </c:pt>
                <c:pt idx="3">
                  <c:v>5</c:v>
                </c:pt>
                <c:pt idx="4">
                  <c:v>3.1</c:v>
                </c:pt>
                <c:pt idx="5">
                  <c:v>3</c:v>
                </c:pt>
                <c:pt idx="6">
                  <c:v>3.6</c:v>
                </c:pt>
                <c:pt idx="7">
                  <c:v>3.6</c:v>
                </c:pt>
                <c:pt idx="8">
                  <c:v>3</c:v>
                </c:pt>
                <c:pt idx="9">
                  <c:v>2.7</c:v>
                </c:pt>
                <c:pt idx="10">
                  <c:v>2.1</c:v>
                </c:pt>
                <c:pt idx="11">
                  <c:v>2.4</c:v>
                </c:pt>
                <c:pt idx="12">
                  <c:v>3.4</c:v>
                </c:pt>
              </c:numCache>
            </c:numRef>
          </c:val>
        </c:ser>
        <c:ser>
          <c:idx val="1"/>
          <c:order val="1"/>
          <c:tx>
            <c:strRef>
              <c:f>'UE évolution salariale'!$D$4</c:f>
              <c:strCache>
                <c:ptCount val="1"/>
                <c:pt idx="0">
                  <c:v>2003</c:v>
                </c:pt>
              </c:strCache>
            </c:strRef>
          </c:tx>
          <c:cat>
            <c:strRef>
              <c:f>'UE évolution salariale'!$A$5:$A$17</c:f>
              <c:strCache>
                <c:ptCount val="13"/>
                <c:pt idx="0">
                  <c:v>Hongrie</c:v>
                </c:pt>
                <c:pt idx="1">
                  <c:v>Norvège</c:v>
                </c:pt>
                <c:pt idx="2">
                  <c:v>Grèce</c:v>
                </c:pt>
                <c:pt idx="3">
                  <c:v>Irlande</c:v>
                </c:pt>
                <c:pt idx="4">
                  <c:v>France</c:v>
                </c:pt>
                <c:pt idx="5">
                  <c:v>Espagne</c:v>
                </c:pt>
                <c:pt idx="6">
                  <c:v>Pays-Bas</c:v>
                </c:pt>
                <c:pt idx="7">
                  <c:v>Belgique</c:v>
                </c:pt>
                <c:pt idx="8">
                  <c:v>G-B</c:v>
                </c:pt>
                <c:pt idx="9">
                  <c:v>Allemagne</c:v>
                </c:pt>
                <c:pt idx="10">
                  <c:v>Italie</c:v>
                </c:pt>
                <c:pt idx="11">
                  <c:v>Danemark</c:v>
                </c:pt>
                <c:pt idx="12">
                  <c:v>Pologne</c:v>
                </c:pt>
              </c:strCache>
            </c:strRef>
          </c:cat>
          <c:val>
            <c:numRef>
              <c:f>'UE évolution salariale'!$D$5:$D$17</c:f>
              <c:numCache>
                <c:formatCode>General</c:formatCode>
                <c:ptCount val="13"/>
                <c:pt idx="0">
                  <c:v>8.1999999999999993</c:v>
                </c:pt>
                <c:pt idx="1">
                  <c:v>4.5</c:v>
                </c:pt>
                <c:pt idx="2">
                  <c:v>3.9</c:v>
                </c:pt>
                <c:pt idx="3">
                  <c:v>4</c:v>
                </c:pt>
                <c:pt idx="4">
                  <c:v>3.4</c:v>
                </c:pt>
                <c:pt idx="5">
                  <c:v>3.7</c:v>
                </c:pt>
                <c:pt idx="6">
                  <c:v>2.8</c:v>
                </c:pt>
                <c:pt idx="7">
                  <c:v>2.1</c:v>
                </c:pt>
                <c:pt idx="8">
                  <c:v>3.2</c:v>
                </c:pt>
                <c:pt idx="9">
                  <c:v>2.5</c:v>
                </c:pt>
                <c:pt idx="10">
                  <c:v>2.2000000000000002</c:v>
                </c:pt>
                <c:pt idx="11">
                  <c:v>2.2999999999999998</c:v>
                </c:pt>
                <c:pt idx="12">
                  <c:v>2.6</c:v>
                </c:pt>
              </c:numCache>
            </c:numRef>
          </c:val>
        </c:ser>
        <c:ser>
          <c:idx val="2"/>
          <c:order val="2"/>
          <c:tx>
            <c:strRef>
              <c:f>'UE évolution salariale'!$E$4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'UE évolution salariale'!$A$5:$A$17</c:f>
              <c:strCache>
                <c:ptCount val="13"/>
                <c:pt idx="0">
                  <c:v>Hongrie</c:v>
                </c:pt>
                <c:pt idx="1">
                  <c:v>Norvège</c:v>
                </c:pt>
                <c:pt idx="2">
                  <c:v>Grèce</c:v>
                </c:pt>
                <c:pt idx="3">
                  <c:v>Irlande</c:v>
                </c:pt>
                <c:pt idx="4">
                  <c:v>France</c:v>
                </c:pt>
                <c:pt idx="5">
                  <c:v>Espagne</c:v>
                </c:pt>
                <c:pt idx="6">
                  <c:v>Pays-Bas</c:v>
                </c:pt>
                <c:pt idx="7">
                  <c:v>Belgique</c:v>
                </c:pt>
                <c:pt idx="8">
                  <c:v>G-B</c:v>
                </c:pt>
                <c:pt idx="9">
                  <c:v>Allemagne</c:v>
                </c:pt>
                <c:pt idx="10">
                  <c:v>Italie</c:v>
                </c:pt>
                <c:pt idx="11">
                  <c:v>Danemark</c:v>
                </c:pt>
                <c:pt idx="12">
                  <c:v>Pologne</c:v>
                </c:pt>
              </c:strCache>
            </c:strRef>
          </c:cat>
          <c:val>
            <c:numRef>
              <c:f>'UE évolution salariale'!$E$5:$E$17</c:f>
              <c:numCache>
                <c:formatCode>General</c:formatCode>
                <c:ptCount val="13"/>
                <c:pt idx="0">
                  <c:v>7</c:v>
                </c:pt>
                <c:pt idx="1">
                  <c:v>0</c:v>
                </c:pt>
                <c:pt idx="2">
                  <c:v>6</c:v>
                </c:pt>
                <c:pt idx="3">
                  <c:v>4.5</c:v>
                </c:pt>
                <c:pt idx="4">
                  <c:v>3.4</c:v>
                </c:pt>
                <c:pt idx="5">
                  <c:v>3.6</c:v>
                </c:pt>
                <c:pt idx="6">
                  <c:v>1.3</c:v>
                </c:pt>
                <c:pt idx="7">
                  <c:v>2.5</c:v>
                </c:pt>
                <c:pt idx="8">
                  <c:v>3.1</c:v>
                </c:pt>
                <c:pt idx="9">
                  <c:v>2</c:v>
                </c:pt>
                <c:pt idx="10">
                  <c:v>2.9</c:v>
                </c:pt>
                <c:pt idx="11">
                  <c:v>2.5</c:v>
                </c:pt>
                <c:pt idx="12">
                  <c:v>4.8</c:v>
                </c:pt>
              </c:numCache>
            </c:numRef>
          </c:val>
        </c:ser>
        <c:ser>
          <c:idx val="3"/>
          <c:order val="3"/>
          <c:tx>
            <c:strRef>
              <c:f>'UE évolution salariale'!$F$4</c:f>
              <c:strCache>
                <c:ptCount val="1"/>
                <c:pt idx="0">
                  <c:v>2005</c:v>
                </c:pt>
              </c:strCache>
            </c:strRef>
          </c:tx>
          <c:cat>
            <c:strRef>
              <c:f>'UE évolution salariale'!$A$5:$A$17</c:f>
              <c:strCache>
                <c:ptCount val="13"/>
                <c:pt idx="0">
                  <c:v>Hongrie</c:v>
                </c:pt>
                <c:pt idx="1">
                  <c:v>Norvège</c:v>
                </c:pt>
                <c:pt idx="2">
                  <c:v>Grèce</c:v>
                </c:pt>
                <c:pt idx="3">
                  <c:v>Irlande</c:v>
                </c:pt>
                <c:pt idx="4">
                  <c:v>France</c:v>
                </c:pt>
                <c:pt idx="5">
                  <c:v>Espagne</c:v>
                </c:pt>
                <c:pt idx="6">
                  <c:v>Pays-Bas</c:v>
                </c:pt>
                <c:pt idx="7">
                  <c:v>Belgique</c:v>
                </c:pt>
                <c:pt idx="8">
                  <c:v>G-B</c:v>
                </c:pt>
                <c:pt idx="9">
                  <c:v>Allemagne</c:v>
                </c:pt>
                <c:pt idx="10">
                  <c:v>Italie</c:v>
                </c:pt>
                <c:pt idx="11">
                  <c:v>Danemark</c:v>
                </c:pt>
                <c:pt idx="12">
                  <c:v>Pologne</c:v>
                </c:pt>
              </c:strCache>
            </c:strRef>
          </c:cat>
          <c:val>
            <c:numRef>
              <c:f>'UE évolution salariale'!$F$5:$F$17</c:f>
              <c:numCache>
                <c:formatCode>General</c:formatCode>
                <c:ptCount val="13"/>
                <c:pt idx="0">
                  <c:v>6</c:v>
                </c:pt>
                <c:pt idx="1">
                  <c:v>0</c:v>
                </c:pt>
                <c:pt idx="2">
                  <c:v>5.5</c:v>
                </c:pt>
                <c:pt idx="3">
                  <c:v>4</c:v>
                </c:pt>
                <c:pt idx="4">
                  <c:v>3.2</c:v>
                </c:pt>
                <c:pt idx="5">
                  <c:v>3</c:v>
                </c:pt>
                <c:pt idx="6">
                  <c:v>0.8</c:v>
                </c:pt>
                <c:pt idx="7">
                  <c:v>2.9</c:v>
                </c:pt>
                <c:pt idx="8">
                  <c:v>3.4</c:v>
                </c:pt>
                <c:pt idx="9">
                  <c:v>1.6</c:v>
                </c:pt>
                <c:pt idx="10">
                  <c:v>3.2</c:v>
                </c:pt>
                <c:pt idx="11">
                  <c:v>2.5</c:v>
                </c:pt>
                <c:pt idx="12">
                  <c:v>3.6</c:v>
                </c:pt>
              </c:numCache>
            </c:numRef>
          </c:val>
        </c:ser>
        <c:ser>
          <c:idx val="4"/>
          <c:order val="4"/>
          <c:tx>
            <c:strRef>
              <c:f>'UE évolution salariale'!$G$4</c:f>
              <c:strCache>
                <c:ptCount val="1"/>
                <c:pt idx="0">
                  <c:v>2006</c:v>
                </c:pt>
              </c:strCache>
            </c:strRef>
          </c:tx>
          <c:cat>
            <c:strRef>
              <c:f>'UE évolution salariale'!$A$5:$A$17</c:f>
              <c:strCache>
                <c:ptCount val="13"/>
                <c:pt idx="0">
                  <c:v>Hongrie</c:v>
                </c:pt>
                <c:pt idx="1">
                  <c:v>Norvège</c:v>
                </c:pt>
                <c:pt idx="2">
                  <c:v>Grèce</c:v>
                </c:pt>
                <c:pt idx="3">
                  <c:v>Irlande</c:v>
                </c:pt>
                <c:pt idx="4">
                  <c:v>France</c:v>
                </c:pt>
                <c:pt idx="5">
                  <c:v>Espagne</c:v>
                </c:pt>
                <c:pt idx="6">
                  <c:v>Pays-Bas</c:v>
                </c:pt>
                <c:pt idx="7">
                  <c:v>Belgique</c:v>
                </c:pt>
                <c:pt idx="8">
                  <c:v>G-B</c:v>
                </c:pt>
                <c:pt idx="9">
                  <c:v>Allemagne</c:v>
                </c:pt>
                <c:pt idx="10">
                  <c:v>Italie</c:v>
                </c:pt>
                <c:pt idx="11">
                  <c:v>Danemark</c:v>
                </c:pt>
                <c:pt idx="12">
                  <c:v>Pologne</c:v>
                </c:pt>
              </c:strCache>
            </c:strRef>
          </c:cat>
          <c:val>
            <c:numRef>
              <c:f>'UE évolution salariale'!$G$5:$G$17</c:f>
              <c:numCache>
                <c:formatCode>General</c:formatCode>
                <c:ptCount val="13"/>
                <c:pt idx="0">
                  <c:v>5.2</c:v>
                </c:pt>
                <c:pt idx="1">
                  <c:v>4.0999999999999996</c:v>
                </c:pt>
                <c:pt idx="2">
                  <c:v>5.8</c:v>
                </c:pt>
                <c:pt idx="3">
                  <c:v>4</c:v>
                </c:pt>
                <c:pt idx="4">
                  <c:v>2.7</c:v>
                </c:pt>
                <c:pt idx="5">
                  <c:v>3.6</c:v>
                </c:pt>
                <c:pt idx="6">
                  <c:v>2</c:v>
                </c:pt>
                <c:pt idx="7">
                  <c:v>2.2999999999999998</c:v>
                </c:pt>
                <c:pt idx="8">
                  <c:v>3</c:v>
                </c:pt>
                <c:pt idx="9">
                  <c:v>1.5</c:v>
                </c:pt>
                <c:pt idx="10">
                  <c:v>2.8</c:v>
                </c:pt>
                <c:pt idx="11">
                  <c:v>2.5</c:v>
                </c:pt>
                <c:pt idx="12">
                  <c:v>4.9000000000000004</c:v>
                </c:pt>
              </c:numCache>
            </c:numRef>
          </c:val>
        </c:ser>
        <c:ser>
          <c:idx val="5"/>
          <c:order val="5"/>
          <c:tx>
            <c:strRef>
              <c:f>'UE évolution salariale'!$H$4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'UE évolution salariale'!$A$5:$A$17</c:f>
              <c:strCache>
                <c:ptCount val="13"/>
                <c:pt idx="0">
                  <c:v>Hongrie</c:v>
                </c:pt>
                <c:pt idx="1">
                  <c:v>Norvège</c:v>
                </c:pt>
                <c:pt idx="2">
                  <c:v>Grèce</c:v>
                </c:pt>
                <c:pt idx="3">
                  <c:v>Irlande</c:v>
                </c:pt>
                <c:pt idx="4">
                  <c:v>France</c:v>
                </c:pt>
                <c:pt idx="5">
                  <c:v>Espagne</c:v>
                </c:pt>
                <c:pt idx="6">
                  <c:v>Pays-Bas</c:v>
                </c:pt>
                <c:pt idx="7">
                  <c:v>Belgique</c:v>
                </c:pt>
                <c:pt idx="8">
                  <c:v>G-B</c:v>
                </c:pt>
                <c:pt idx="9">
                  <c:v>Allemagne</c:v>
                </c:pt>
                <c:pt idx="10">
                  <c:v>Italie</c:v>
                </c:pt>
                <c:pt idx="11">
                  <c:v>Danemark</c:v>
                </c:pt>
                <c:pt idx="12">
                  <c:v>Pologne</c:v>
                </c:pt>
              </c:strCache>
            </c:strRef>
          </c:cat>
          <c:val>
            <c:numRef>
              <c:f>'UE évolution salariale'!$H$5:$H$17</c:f>
              <c:numCache>
                <c:formatCode>General</c:formatCode>
                <c:ptCount val="13"/>
                <c:pt idx="0">
                  <c:v>6.2</c:v>
                </c:pt>
                <c:pt idx="1">
                  <c:v>5.4</c:v>
                </c:pt>
                <c:pt idx="2">
                  <c:v>5.0999999999999996</c:v>
                </c:pt>
                <c:pt idx="3">
                  <c:v>4.8</c:v>
                </c:pt>
                <c:pt idx="4">
                  <c:v>2.6</c:v>
                </c:pt>
                <c:pt idx="5">
                  <c:v>4.2</c:v>
                </c:pt>
                <c:pt idx="6">
                  <c:v>2.1</c:v>
                </c:pt>
                <c:pt idx="7">
                  <c:v>1.9</c:v>
                </c:pt>
                <c:pt idx="8">
                  <c:v>3.7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3.2</c:v>
                </c:pt>
                <c:pt idx="12">
                  <c:v>6.3</c:v>
                </c:pt>
              </c:numCache>
            </c:numRef>
          </c:val>
        </c:ser>
        <c:ser>
          <c:idx val="6"/>
          <c:order val="6"/>
          <c:tx>
            <c:strRef>
              <c:f>'UE évolution salariale'!$I$4</c:f>
              <c:strCache>
                <c:ptCount val="1"/>
                <c:pt idx="0">
                  <c:v>2008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5.519243472516778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49,5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</c:dLbl>
            <c:dLbl>
              <c:idx val="1"/>
              <c:layout>
                <c:manualLayout>
                  <c:x val="0"/>
                  <c:y val="-6.100216469623805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29,8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</c:dLbl>
            <c:dLbl>
              <c:idx val="2"/>
              <c:layout>
                <c:manualLayout>
                  <c:x val="0"/>
                  <c:y val="-6.100216469623805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41,9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</c:dLbl>
            <c:dLbl>
              <c:idx val="3"/>
              <c:layout>
                <c:manualLayout>
                  <c:x val="0"/>
                  <c:y val="-6.390702968177312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38,6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</c:dLbl>
            <c:dLbl>
              <c:idx val="4"/>
              <c:layout>
                <c:manualLayout>
                  <c:x val="0"/>
                  <c:y val="-6.1002164696238051E-2"/>
                </c:manualLayout>
              </c:layout>
              <c:tx>
                <c:strRef>
                  <c:f>'UE évolution salariale'!$L$9</c:f>
                  <c:strCache>
                    <c:ptCount val="1"/>
                    <c:pt idx="0">
                      <c:v>25,3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</c:dLbl>
            <c:dLbl>
              <c:idx val="5"/>
              <c:layout>
                <c:manualLayout>
                  <c:x val="0"/>
                  <c:y val="-6.3907029681773184E-2"/>
                </c:manualLayout>
              </c:layout>
              <c:tx>
                <c:strRef>
                  <c:f>'UE évolution salariale'!$L$10</c:f>
                  <c:strCache>
                    <c:ptCount val="1"/>
                    <c:pt idx="0">
                      <c:v>28,4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</c:dLbl>
            <c:dLbl>
              <c:idx val="6"/>
              <c:layout>
                <c:manualLayout>
                  <c:x val="3.2639734687788095E-3"/>
                  <c:y val="-6.1002164696238051E-2"/>
                </c:manualLayout>
              </c:layout>
              <c:tx>
                <c:strRef>
                  <c:f>'UE évolution salariale'!$L$11</c:f>
                  <c:strCache>
                    <c:ptCount val="1"/>
                    <c:pt idx="0">
                      <c:v>20,3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</c:dLbl>
            <c:dLbl>
              <c:idx val="7"/>
              <c:layout>
                <c:manualLayout>
                  <c:x val="-5.9838822331096466E-17"/>
                  <c:y val="-5.8097299710702904E-2"/>
                </c:manualLayout>
              </c:layout>
              <c:tx>
                <c:strRef>
                  <c:f>'UE évolution salariale'!$L$12</c:f>
                  <c:strCache>
                    <c:ptCount val="1"/>
                    <c:pt idx="0">
                      <c:v>22,5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</c:dLbl>
            <c:dLbl>
              <c:idx val="8"/>
              <c:layout>
                <c:manualLayout>
                  <c:x val="0"/>
                  <c:y val="-6.1002164696238051E-2"/>
                </c:manualLayout>
              </c:layout>
              <c:tx>
                <c:strRef>
                  <c:f>'UE évolution salariale'!$L$13</c:f>
                  <c:strCache>
                    <c:ptCount val="1"/>
                    <c:pt idx="0">
                      <c:v>26,8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</c:dLbl>
            <c:dLbl>
              <c:idx val="9"/>
              <c:layout>
                <c:manualLayout>
                  <c:x val="0"/>
                  <c:y val="-6.681189466730833E-2"/>
                </c:manualLayout>
              </c:layout>
              <c:tx>
                <c:strRef>
                  <c:f>'UE évolution salariale'!$L$14</c:f>
                  <c:strCache>
                    <c:ptCount val="1"/>
                    <c:pt idx="0">
                      <c:v>17,5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</c:dLbl>
            <c:dLbl>
              <c:idx val="10"/>
              <c:layout>
                <c:manualLayout>
                  <c:x val="0"/>
                  <c:y val="-6.1002164696238051E-2"/>
                </c:manualLayout>
              </c:layout>
              <c:tx>
                <c:strRef>
                  <c:f>'UE évolution salariale'!$L$15</c:f>
                  <c:strCache>
                    <c:ptCount val="1"/>
                    <c:pt idx="0">
                      <c:v>21,3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</c:dLbl>
            <c:dLbl>
              <c:idx val="11"/>
              <c:layout>
                <c:manualLayout>
                  <c:x val="0"/>
                  <c:y val="-6.1002164696238051E-2"/>
                </c:manualLayout>
              </c:layout>
              <c:tx>
                <c:strRef>
                  <c:f>'UE évolution salariale'!$L$16</c:f>
                  <c:strCache>
                    <c:ptCount val="1"/>
                    <c:pt idx="0">
                      <c:v>20,3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</c:dLbl>
            <c:dLbl>
              <c:idx val="12"/>
              <c:layout>
                <c:manualLayout>
                  <c:x val="0"/>
                  <c:y val="-6.3907029681773184E-2"/>
                </c:manualLayout>
              </c:layout>
              <c:tx>
                <c:strRef>
                  <c:f>'UE évolution salariale'!$L$17</c:f>
                  <c:strCache>
                    <c:ptCount val="1"/>
                    <c:pt idx="0">
                      <c:v>38,8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</c:dLbl>
            <c:spPr>
              <a:noFill/>
              <a:ln w="25400">
                <a:noFill/>
              </a:ln>
            </c:spPr>
            <c:dLblPos val="inEnd"/>
            <c:showVal val="1"/>
          </c:dLbls>
          <c:cat>
            <c:strRef>
              <c:f>'UE évolution salariale'!$A$5:$A$17</c:f>
              <c:strCache>
                <c:ptCount val="13"/>
                <c:pt idx="0">
                  <c:v>Hongrie</c:v>
                </c:pt>
                <c:pt idx="1">
                  <c:v>Norvège</c:v>
                </c:pt>
                <c:pt idx="2">
                  <c:v>Grèce</c:v>
                </c:pt>
                <c:pt idx="3">
                  <c:v>Irlande</c:v>
                </c:pt>
                <c:pt idx="4">
                  <c:v>France</c:v>
                </c:pt>
                <c:pt idx="5">
                  <c:v>Espagne</c:v>
                </c:pt>
                <c:pt idx="6">
                  <c:v>Pays-Bas</c:v>
                </c:pt>
                <c:pt idx="7">
                  <c:v>Belgique</c:v>
                </c:pt>
                <c:pt idx="8">
                  <c:v>G-B</c:v>
                </c:pt>
                <c:pt idx="9">
                  <c:v>Allemagne</c:v>
                </c:pt>
                <c:pt idx="10">
                  <c:v>Italie</c:v>
                </c:pt>
                <c:pt idx="11">
                  <c:v>Danemark</c:v>
                </c:pt>
                <c:pt idx="12">
                  <c:v>Pologne</c:v>
                </c:pt>
              </c:strCache>
            </c:strRef>
          </c:cat>
          <c:val>
            <c:numRef>
              <c:f>'UE évolution salariale'!$I$5:$I$17</c:f>
              <c:numCache>
                <c:formatCode>General</c:formatCode>
                <c:ptCount val="13"/>
                <c:pt idx="0">
                  <c:v>6.9</c:v>
                </c:pt>
                <c:pt idx="1">
                  <c:v>6</c:v>
                </c:pt>
                <c:pt idx="2">
                  <c:v>6.5</c:v>
                </c:pt>
                <c:pt idx="3">
                  <c:v>4.8</c:v>
                </c:pt>
                <c:pt idx="4">
                  <c:v>3</c:v>
                </c:pt>
                <c:pt idx="5">
                  <c:v>3.6</c:v>
                </c:pt>
                <c:pt idx="6">
                  <c:v>3.3</c:v>
                </c:pt>
                <c:pt idx="7">
                  <c:v>3.4</c:v>
                </c:pt>
                <c:pt idx="8">
                  <c:v>3.9</c:v>
                </c:pt>
                <c:pt idx="9">
                  <c:v>2.9</c:v>
                </c:pt>
                <c:pt idx="10">
                  <c:v>3.5</c:v>
                </c:pt>
                <c:pt idx="11">
                  <c:v>2.5</c:v>
                </c:pt>
                <c:pt idx="12">
                  <c:v>6</c:v>
                </c:pt>
              </c:numCache>
            </c:numRef>
          </c:val>
        </c:ser>
        <c:overlap val="100"/>
        <c:axId val="49718016"/>
        <c:axId val="49719552"/>
      </c:barChart>
      <c:catAx>
        <c:axId val="49718016"/>
        <c:scaling>
          <c:orientation val="minMax"/>
        </c:scaling>
        <c:axPos val="b"/>
        <c:numFmt formatCode="General" sourceLinked="1"/>
        <c:tickLblPos val="nextTo"/>
        <c:crossAx val="49719552"/>
        <c:crosses val="autoZero"/>
        <c:auto val="1"/>
        <c:lblAlgn val="ctr"/>
        <c:lblOffset val="100"/>
      </c:catAx>
      <c:valAx>
        <c:axId val="49719552"/>
        <c:scaling>
          <c:orientation val="minMax"/>
        </c:scaling>
        <c:axPos val="l"/>
        <c:majorGridlines/>
        <c:numFmt formatCode="General" sourceLinked="1"/>
        <c:tickLblPos val="nextTo"/>
        <c:crossAx val="49718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88944026746411364"/>
          <c:y val="0.11291422200543516"/>
          <c:w val="0.97878420251443055"/>
          <c:h val="0.49053640861264025"/>
        </c:manualLayout>
      </c:layout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0</xdr:row>
      <xdr:rowOff>342900</xdr:rowOff>
    </xdr:from>
    <xdr:to>
      <xdr:col>14</xdr:col>
      <xdr:colOff>685800</xdr:colOff>
      <xdr:row>19</xdr:row>
      <xdr:rowOff>114300</xdr:rowOff>
    </xdr:to>
    <xdr:graphicFrame macro="">
      <xdr:nvGraphicFramePr>
        <xdr:cNvPr id="204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3</xdr:row>
      <xdr:rowOff>19050</xdr:rowOff>
    </xdr:from>
    <xdr:to>
      <xdr:col>15</xdr:col>
      <xdr:colOff>619125</xdr:colOff>
      <xdr:row>30</xdr:row>
      <xdr:rowOff>171450</xdr:rowOff>
    </xdr:to>
    <xdr:graphicFrame macro="">
      <xdr:nvGraphicFramePr>
        <xdr:cNvPr id="409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3</xdr:row>
      <xdr:rowOff>171450</xdr:rowOff>
    </xdr:from>
    <xdr:to>
      <xdr:col>8</xdr:col>
      <xdr:colOff>590550</xdr:colOff>
      <xdr:row>23</xdr:row>
      <xdr:rowOff>142875</xdr:rowOff>
    </xdr:to>
    <xdr:graphicFrame macro="">
      <xdr:nvGraphicFramePr>
        <xdr:cNvPr id="614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428625</xdr:colOff>
      <xdr:row>26</xdr:row>
      <xdr:rowOff>28575</xdr:rowOff>
    </xdr:from>
    <xdr:to>
      <xdr:col>13</xdr:col>
      <xdr:colOff>533400</xdr:colOff>
      <xdr:row>52</xdr:row>
      <xdr:rowOff>152400</xdr:rowOff>
    </xdr:to>
    <xdr:graphicFrame macro="">
      <xdr:nvGraphicFramePr>
        <xdr:cNvPr id="6146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552450</xdr:colOff>
      <xdr:row>58</xdr:row>
      <xdr:rowOff>142875</xdr:rowOff>
    </xdr:from>
    <xdr:to>
      <xdr:col>10</xdr:col>
      <xdr:colOff>57150</xdr:colOff>
      <xdr:row>73</xdr:row>
      <xdr:rowOff>19050</xdr:rowOff>
    </xdr:to>
    <xdr:graphicFrame macro="">
      <xdr:nvGraphicFramePr>
        <xdr:cNvPr id="6147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0.01843</cdr:x>
      <cdr:y>0.47607</cdr:y>
    </cdr:from>
    <cdr:to>
      <cdr:x>0.24117</cdr:x>
      <cdr:y>0.78338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4300" y="1800226"/>
          <a:ext cx="1381125" cy="1162050"/>
        </a:xfrm>
        <a:prstGeom xmlns:a="http://schemas.openxmlformats.org/drawingml/2006/main" prst="rect">
          <a:avLst/>
        </a:prstGeom>
        <a:ln xmlns:a="http://schemas.openxmlformats.org/drawingml/2006/main" w="19050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fr-BE" sz="1200"/>
            <a:t>Chaque différence</a:t>
          </a:r>
          <a:r>
            <a:rPr lang="fr-BE" sz="1200" baseline="0"/>
            <a:t> entre deux lignes signifie un gain ou une perte salariale réelle par rapport à l'inflation </a:t>
          </a:r>
          <a:endParaRPr lang="fr-BE" sz="12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0.82778</cdr:x>
      <cdr:y>0.36398</cdr:y>
    </cdr:from>
    <cdr:to>
      <cdr:x>0.99334</cdr:x>
      <cdr:y>0.70169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8286750" y="1847850"/>
          <a:ext cx="1657350" cy="1714500"/>
        </a:xfrm>
        <a:prstGeom xmlns:a="http://schemas.openxmlformats.org/drawingml/2006/main" prst="rect">
          <a:avLst/>
        </a:prstGeom>
        <a:ln xmlns:a="http://schemas.openxmlformats.org/drawingml/2006/main" w="19050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fr-BE" sz="1200"/>
            <a:t>Comme</a:t>
          </a:r>
          <a:r>
            <a:rPr lang="fr-BE" sz="1200" baseline="0"/>
            <a:t> on peut le constater, l'indice santé n'a été intéressant que lorsque le prix de l'essence à la pompe était historiquement bas. Ce qui ne pouvait pas durer...</a:t>
          </a:r>
          <a:endParaRPr lang="fr-BE" sz="12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200025</xdr:colOff>
      <xdr:row>32</xdr:row>
      <xdr:rowOff>0</xdr:rowOff>
    </xdr:from>
    <xdr:to>
      <xdr:col>26</xdr:col>
      <xdr:colOff>304800</xdr:colOff>
      <xdr:row>48</xdr:row>
      <xdr:rowOff>9525</xdr:rowOff>
    </xdr:to>
    <xdr:graphicFrame macro="">
      <xdr:nvGraphicFramePr>
        <xdr:cNvPr id="102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419100</xdr:colOff>
      <xdr:row>2</xdr:row>
      <xdr:rowOff>514350</xdr:rowOff>
    </xdr:from>
    <xdr:to>
      <xdr:col>26</xdr:col>
      <xdr:colOff>219075</xdr:colOff>
      <xdr:row>27</xdr:row>
      <xdr:rowOff>142875</xdr:rowOff>
    </xdr:to>
    <xdr:graphicFrame macro="">
      <xdr:nvGraphicFramePr>
        <xdr:cNvPr id="102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0.83476</cdr:x>
      <cdr:y>0.55286</cdr:y>
    </cdr:from>
    <cdr:to>
      <cdr:x>0.98042</cdr:x>
      <cdr:y>0.72566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8102174" y="2975305"/>
          <a:ext cx="1413722" cy="929944"/>
        </a:xfrm>
        <a:prstGeom xmlns:a="http://schemas.openxmlformats.org/drawingml/2006/main" prst="rect">
          <a:avLst/>
        </a:prstGeom>
        <a:ln xmlns:a="http://schemas.openxmlformats.org/drawingml/2006/main" w="19050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fr-BE" sz="1200"/>
            <a:t>Constat : La Belgique ne connait pas de spirale à la hausse des salaires</a:t>
          </a:r>
        </a:p>
      </cdr:txBody>
    </cdr:sp>
  </cdr:relSizeAnchor>
  <cdr:relSizeAnchor xmlns:cdr="http://schemas.openxmlformats.org/drawingml/2006/chartDrawing">
    <cdr:from>
      <cdr:x>0.05263</cdr:x>
      <cdr:y>0.95335</cdr:y>
    </cdr:from>
    <cdr:to>
      <cdr:x>0.88494</cdr:x>
      <cdr:y>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09576" y="4476751"/>
          <a:ext cx="64770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fr-BE" sz="1100" i="1"/>
            <a:t>Note</a:t>
          </a:r>
          <a:r>
            <a:rPr lang="fr-BE" sz="1100"/>
            <a:t> : la colonne de la Norvège est plus basse faute de données pour 2004 et 2005</a:t>
          </a:r>
        </a:p>
        <a:p xmlns:a="http://schemas.openxmlformats.org/drawingml/2006/main">
          <a:endParaRPr lang="fr-BE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zoomScale="70" zoomScaleNormal="70" workbookViewId="0">
      <selection activeCell="F101" sqref="F101"/>
    </sheetView>
  </sheetViews>
  <sheetFormatPr baseColWidth="10" defaultRowHeight="15"/>
  <cols>
    <col min="1" max="1" width="12.140625" customWidth="1"/>
  </cols>
  <sheetData>
    <row r="1" spans="1:5" ht="63.75" customHeight="1">
      <c r="A1" s="85" t="s">
        <v>66</v>
      </c>
      <c r="B1" s="86" t="s">
        <v>67</v>
      </c>
      <c r="C1" s="86" t="s">
        <v>68</v>
      </c>
      <c r="D1" s="87" t="s">
        <v>69</v>
      </c>
    </row>
    <row r="2" spans="1:5">
      <c r="A2" s="88">
        <v>700</v>
      </c>
      <c r="B2" s="89">
        <v>1000</v>
      </c>
      <c r="C2" s="90">
        <f>A2/B2*100</f>
        <v>70</v>
      </c>
      <c r="D2" s="91">
        <v>2011</v>
      </c>
      <c r="E2">
        <v>0.02</v>
      </c>
    </row>
    <row r="3" spans="1:5">
      <c r="A3" s="88">
        <f t="shared" ref="A3:A21" si="0">A2+(A2*$E$2)</f>
        <v>714</v>
      </c>
      <c r="B3" s="89">
        <v>1000</v>
      </c>
      <c r="C3" s="90">
        <f t="shared" ref="C3:C21" si="1">A3/B3*100</f>
        <v>71.399999999999991</v>
      </c>
      <c r="D3" s="91">
        <v>2012</v>
      </c>
    </row>
    <row r="4" spans="1:5">
      <c r="A4" s="88">
        <f t="shared" si="0"/>
        <v>728.28</v>
      </c>
      <c r="B4" s="89">
        <v>1000</v>
      </c>
      <c r="C4" s="90">
        <f t="shared" si="1"/>
        <v>72.827999999999989</v>
      </c>
      <c r="D4" s="91">
        <v>2013</v>
      </c>
    </row>
    <row r="5" spans="1:5">
      <c r="A5" s="88">
        <f t="shared" si="0"/>
        <v>742.84559999999999</v>
      </c>
      <c r="B5" s="89">
        <v>1000</v>
      </c>
      <c r="C5" s="90">
        <f t="shared" si="1"/>
        <v>74.284559999999999</v>
      </c>
      <c r="D5" s="91">
        <v>2014</v>
      </c>
    </row>
    <row r="6" spans="1:5">
      <c r="A6" s="88">
        <f t="shared" si="0"/>
        <v>757.70251199999996</v>
      </c>
      <c r="B6" s="89">
        <v>1000</v>
      </c>
      <c r="C6" s="90">
        <f t="shared" si="1"/>
        <v>75.77025119999999</v>
      </c>
      <c r="D6" s="91">
        <v>2015</v>
      </c>
    </row>
    <row r="7" spans="1:5">
      <c r="A7" s="88">
        <f t="shared" si="0"/>
        <v>772.8565622399999</v>
      </c>
      <c r="B7" s="89">
        <v>1000</v>
      </c>
      <c r="C7" s="90">
        <f t="shared" si="1"/>
        <v>77.285656223999993</v>
      </c>
      <c r="D7" s="91">
        <v>2016</v>
      </c>
    </row>
    <row r="8" spans="1:5">
      <c r="A8" s="88">
        <f t="shared" si="0"/>
        <v>788.31369348479996</v>
      </c>
      <c r="B8" s="89">
        <v>1000</v>
      </c>
      <c r="C8" s="90">
        <f t="shared" si="1"/>
        <v>78.831369348479996</v>
      </c>
      <c r="D8" s="91">
        <v>2017</v>
      </c>
    </row>
    <row r="9" spans="1:5">
      <c r="A9" s="88">
        <f t="shared" si="0"/>
        <v>804.07996735449592</v>
      </c>
      <c r="B9" s="89">
        <v>1000</v>
      </c>
      <c r="C9" s="90">
        <f t="shared" si="1"/>
        <v>80.407996735449601</v>
      </c>
      <c r="D9" s="91">
        <v>2018</v>
      </c>
    </row>
    <row r="10" spans="1:5">
      <c r="A10" s="88">
        <f t="shared" si="0"/>
        <v>820.1615667015858</v>
      </c>
      <c r="B10" s="89">
        <v>1000</v>
      </c>
      <c r="C10" s="90">
        <f t="shared" si="1"/>
        <v>82.01615667015858</v>
      </c>
      <c r="D10" s="91">
        <v>2019</v>
      </c>
    </row>
    <row r="11" spans="1:5">
      <c r="A11" s="88">
        <f t="shared" si="0"/>
        <v>836.56479803561751</v>
      </c>
      <c r="B11" s="89">
        <v>1000</v>
      </c>
      <c r="C11" s="90">
        <f t="shared" si="1"/>
        <v>83.656479803561751</v>
      </c>
      <c r="D11" s="91">
        <v>2020</v>
      </c>
    </row>
    <row r="12" spans="1:5">
      <c r="A12" s="88">
        <f t="shared" si="0"/>
        <v>853.29609399632989</v>
      </c>
      <c r="B12" s="89">
        <v>1000</v>
      </c>
      <c r="C12" s="90">
        <f t="shared" si="1"/>
        <v>85.329609399632986</v>
      </c>
      <c r="D12" s="91">
        <v>2021</v>
      </c>
    </row>
    <row r="13" spans="1:5">
      <c r="A13" s="88">
        <f t="shared" si="0"/>
        <v>870.36201587625646</v>
      </c>
      <c r="B13" s="89">
        <v>1000</v>
      </c>
      <c r="C13" s="90">
        <f t="shared" si="1"/>
        <v>87.036201587625655</v>
      </c>
      <c r="D13" s="91">
        <v>2022</v>
      </c>
    </row>
    <row r="14" spans="1:5">
      <c r="A14" s="88">
        <f t="shared" si="0"/>
        <v>887.76925619378164</v>
      </c>
      <c r="B14" s="89">
        <v>1000</v>
      </c>
      <c r="C14" s="90">
        <f t="shared" si="1"/>
        <v>88.776925619378162</v>
      </c>
      <c r="D14" s="91">
        <v>2023</v>
      </c>
    </row>
    <row r="15" spans="1:5">
      <c r="A15" s="88">
        <f t="shared" si="0"/>
        <v>905.52464131765726</v>
      </c>
      <c r="B15" s="89">
        <v>1000</v>
      </c>
      <c r="C15" s="90">
        <f t="shared" si="1"/>
        <v>90.552464131765731</v>
      </c>
      <c r="D15" s="91">
        <v>2024</v>
      </c>
    </row>
    <row r="16" spans="1:5">
      <c r="A16" s="88">
        <f t="shared" si="0"/>
        <v>923.63513414401041</v>
      </c>
      <c r="B16" s="89">
        <v>1000</v>
      </c>
      <c r="C16" s="90">
        <f t="shared" si="1"/>
        <v>92.363513414401041</v>
      </c>
      <c r="D16" s="91">
        <v>2025</v>
      </c>
    </row>
    <row r="17" spans="1:4">
      <c r="A17" s="88">
        <f t="shared" si="0"/>
        <v>942.10783682689066</v>
      </c>
      <c r="B17" s="89">
        <v>1000</v>
      </c>
      <c r="C17" s="90">
        <f t="shared" si="1"/>
        <v>94.210783682689069</v>
      </c>
      <c r="D17" s="91">
        <v>2026</v>
      </c>
    </row>
    <row r="18" spans="1:4">
      <c r="A18" s="88">
        <f t="shared" si="0"/>
        <v>960.94999356342851</v>
      </c>
      <c r="B18" s="89">
        <v>1000</v>
      </c>
      <c r="C18" s="90">
        <f t="shared" si="1"/>
        <v>96.094999356342854</v>
      </c>
      <c r="D18" s="91">
        <v>2027</v>
      </c>
    </row>
    <row r="19" spans="1:4">
      <c r="A19" s="88">
        <f t="shared" si="0"/>
        <v>980.16899343469709</v>
      </c>
      <c r="B19" s="89">
        <v>1000</v>
      </c>
      <c r="C19" s="90">
        <f t="shared" si="1"/>
        <v>98.016899343469703</v>
      </c>
      <c r="D19" s="91">
        <v>2028</v>
      </c>
    </row>
    <row r="20" spans="1:4">
      <c r="A20" s="88">
        <f t="shared" si="0"/>
        <v>999.77237330339108</v>
      </c>
      <c r="B20" s="89">
        <v>1000</v>
      </c>
      <c r="C20" s="90">
        <f t="shared" si="1"/>
        <v>99.977237330339108</v>
      </c>
      <c r="D20" s="91">
        <v>2029</v>
      </c>
    </row>
    <row r="21" spans="1:4" ht="15.75" thickBot="1">
      <c r="A21" s="92">
        <f t="shared" si="0"/>
        <v>1019.7678207694589</v>
      </c>
      <c r="B21" s="93">
        <v>1000</v>
      </c>
      <c r="C21" s="94">
        <f t="shared" si="1"/>
        <v>101.9767820769459</v>
      </c>
      <c r="D21" s="95">
        <v>2030</v>
      </c>
    </row>
  </sheetData>
  <phoneticPr fontId="0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2"/>
  <sheetViews>
    <sheetView workbookViewId="0">
      <selection activeCell="D37" sqref="D37"/>
    </sheetView>
  </sheetViews>
  <sheetFormatPr baseColWidth="10" defaultRowHeight="15"/>
  <sheetData>
    <row r="1" spans="1:9" ht="15.75">
      <c r="A1" s="116" t="s">
        <v>71</v>
      </c>
      <c r="B1" s="116"/>
      <c r="C1" s="116"/>
      <c r="D1" s="116"/>
      <c r="E1" s="116"/>
      <c r="F1" s="116"/>
      <c r="G1" s="116"/>
      <c r="H1" s="116"/>
      <c r="I1" s="116"/>
    </row>
    <row r="2" spans="1:9" ht="15.75">
      <c r="A2" s="96" t="s">
        <v>70</v>
      </c>
      <c r="B2" s="96"/>
      <c r="C2" s="96"/>
      <c r="D2" s="96"/>
      <c r="E2" s="96"/>
      <c r="F2" s="96"/>
      <c r="G2" s="96"/>
      <c r="H2" s="57"/>
      <c r="I2" s="57"/>
    </row>
    <row r="33" spans="1:9" ht="15.75">
      <c r="A33" s="115" t="s">
        <v>71</v>
      </c>
      <c r="B33" s="115"/>
      <c r="C33" s="115"/>
      <c r="D33" s="115"/>
      <c r="E33" s="115"/>
      <c r="F33" s="115"/>
      <c r="G33" s="115"/>
      <c r="H33" s="115"/>
      <c r="I33" s="115"/>
    </row>
    <row r="34" spans="1:9">
      <c r="A34" s="3" t="s">
        <v>0</v>
      </c>
      <c r="B34" s="3" t="s">
        <v>1</v>
      </c>
      <c r="C34" s="3" t="s">
        <v>2</v>
      </c>
      <c r="D34" s="3" t="s">
        <v>3</v>
      </c>
      <c r="E34" s="3" t="s">
        <v>4</v>
      </c>
      <c r="F34" s="3" t="s">
        <v>5</v>
      </c>
      <c r="G34" s="3" t="s">
        <v>6</v>
      </c>
      <c r="H34" s="3" t="s">
        <v>7</v>
      </c>
      <c r="I34" s="3" t="s">
        <v>8</v>
      </c>
    </row>
    <row r="35" spans="1:9">
      <c r="A35" s="7" t="s">
        <v>25</v>
      </c>
      <c r="B35" s="4" t="s">
        <v>9</v>
      </c>
      <c r="C35" s="4" t="s">
        <v>9</v>
      </c>
      <c r="D35" s="5">
        <v>102.19</v>
      </c>
      <c r="E35" s="5">
        <v>97.91</v>
      </c>
      <c r="F35" s="5">
        <v>94.19</v>
      </c>
      <c r="G35" s="5">
        <v>90.29</v>
      </c>
      <c r="H35" s="5">
        <v>87.57</v>
      </c>
      <c r="I35" s="5">
        <v>84.99</v>
      </c>
    </row>
    <row r="36" spans="1:9">
      <c r="A36" s="7" t="s">
        <v>26</v>
      </c>
      <c r="B36" s="5">
        <v>109.84</v>
      </c>
      <c r="C36" s="5">
        <v>107.78</v>
      </c>
      <c r="D36" s="5">
        <v>102.18</v>
      </c>
      <c r="E36" s="5">
        <v>97.86</v>
      </c>
      <c r="F36" s="5">
        <v>93.86</v>
      </c>
      <c r="G36" s="5">
        <v>89.69</v>
      </c>
      <c r="H36" s="5">
        <v>86.87</v>
      </c>
      <c r="I36" s="5">
        <v>84.6</v>
      </c>
    </row>
    <row r="37" spans="1:9">
      <c r="A37" s="3" t="s">
        <v>10</v>
      </c>
      <c r="B37" s="5">
        <v>111.4</v>
      </c>
      <c r="C37" s="5">
        <v>108.87</v>
      </c>
      <c r="D37" s="5">
        <v>102.33</v>
      </c>
      <c r="E37" s="5">
        <v>97.53</v>
      </c>
      <c r="F37" s="5">
        <v>94.32</v>
      </c>
      <c r="G37" s="5">
        <v>90.67</v>
      </c>
      <c r="H37" s="5">
        <v>87.32</v>
      </c>
      <c r="I37" s="5">
        <v>85.25</v>
      </c>
    </row>
    <row r="38" spans="1:9">
      <c r="A38" s="3" t="s">
        <v>11</v>
      </c>
      <c r="B38" s="6">
        <v>110.8</v>
      </c>
      <c r="C38" s="6">
        <v>107.3</v>
      </c>
      <c r="D38" s="6">
        <v>101.8</v>
      </c>
      <c r="E38" s="6">
        <v>98.3</v>
      </c>
      <c r="F38" s="6">
        <v>95.6</v>
      </c>
      <c r="G38" s="6">
        <v>91.2</v>
      </c>
      <c r="H38" s="6">
        <v>87</v>
      </c>
      <c r="I38" s="6">
        <v>84.3</v>
      </c>
    </row>
    <row r="39" spans="1:9">
      <c r="A39" s="7" t="s">
        <v>27</v>
      </c>
      <c r="B39" s="6">
        <v>108.4</v>
      </c>
      <c r="C39" s="6">
        <v>107</v>
      </c>
      <c r="D39" s="6">
        <v>101.8</v>
      </c>
      <c r="E39" s="6">
        <v>98.1</v>
      </c>
      <c r="F39" s="6">
        <v>95.4</v>
      </c>
      <c r="G39" s="6">
        <v>92.4</v>
      </c>
      <c r="H39" s="6">
        <v>90.5</v>
      </c>
      <c r="I39" s="6">
        <v>88.6</v>
      </c>
    </row>
    <row r="40" spans="1:9">
      <c r="A40" s="3" t="s">
        <v>12</v>
      </c>
      <c r="B40" s="6">
        <v>105.4</v>
      </c>
      <c r="C40" s="6">
        <v>108.9</v>
      </c>
      <c r="D40" s="6">
        <v>102.7</v>
      </c>
      <c r="E40" s="6">
        <v>97.9</v>
      </c>
      <c r="F40" s="6">
        <v>92</v>
      </c>
      <c r="G40" s="6">
        <v>84.5</v>
      </c>
      <c r="H40" s="6">
        <v>78.3</v>
      </c>
      <c r="I40" s="6">
        <v>75.7</v>
      </c>
    </row>
    <row r="41" spans="1:9">
      <c r="A41" s="3" t="s">
        <v>13</v>
      </c>
      <c r="B41" s="5">
        <v>117.68</v>
      </c>
      <c r="C41" s="5">
        <v>110.9</v>
      </c>
      <c r="D41" s="5">
        <v>103.31</v>
      </c>
      <c r="E41" s="5">
        <v>96.63</v>
      </c>
      <c r="F41" s="5">
        <v>90.67</v>
      </c>
      <c r="G41" s="5">
        <v>84.18</v>
      </c>
      <c r="H41" s="5">
        <v>80.099999999999994</v>
      </c>
      <c r="I41" s="5">
        <v>72.680000000000007</v>
      </c>
    </row>
    <row r="42" spans="1:9">
      <c r="A42" s="3" t="s">
        <v>14</v>
      </c>
      <c r="B42" s="5">
        <v>112.9</v>
      </c>
      <c r="C42" s="5">
        <v>110.91</v>
      </c>
      <c r="D42" s="5">
        <v>103.56</v>
      </c>
      <c r="E42" s="5">
        <v>96.73</v>
      </c>
      <c r="F42" s="5">
        <v>91.04</v>
      </c>
      <c r="G42" s="5">
        <v>85.47</v>
      </c>
      <c r="H42" s="5">
        <v>80.790000000000006</v>
      </c>
      <c r="I42" s="5">
        <v>77.92</v>
      </c>
    </row>
    <row r="43" spans="1:9">
      <c r="A43" s="3" t="s">
        <v>15</v>
      </c>
      <c r="B43" s="5">
        <v>108.79</v>
      </c>
      <c r="C43" s="5">
        <v>106.82</v>
      </c>
      <c r="D43" s="5">
        <v>101.91</v>
      </c>
      <c r="E43" s="5">
        <v>98.14</v>
      </c>
      <c r="F43" s="5">
        <v>93.86</v>
      </c>
      <c r="G43" s="5">
        <v>90.46</v>
      </c>
      <c r="H43" s="5">
        <v>88.34</v>
      </c>
      <c r="I43" s="5">
        <v>86.64</v>
      </c>
    </row>
    <row r="44" spans="1:9">
      <c r="A44" s="3" t="s">
        <v>16</v>
      </c>
      <c r="B44" s="6">
        <v>110.6</v>
      </c>
      <c r="C44" s="6">
        <v>108</v>
      </c>
      <c r="D44" s="6">
        <v>102.2</v>
      </c>
      <c r="E44" s="6">
        <v>97.8</v>
      </c>
      <c r="F44" s="6">
        <v>93.1</v>
      </c>
      <c r="G44" s="6">
        <v>88.6</v>
      </c>
      <c r="H44" s="6">
        <v>85</v>
      </c>
      <c r="I44" s="6">
        <v>81.8</v>
      </c>
    </row>
    <row r="45" spans="1:9">
      <c r="A45" s="3" t="s">
        <v>17</v>
      </c>
      <c r="B45" s="5">
        <v>113.1</v>
      </c>
      <c r="C45" s="5">
        <v>110.01</v>
      </c>
      <c r="D45" s="5">
        <v>102.96</v>
      </c>
      <c r="E45" s="5">
        <v>96.37</v>
      </c>
      <c r="F45" s="5">
        <v>91.04</v>
      </c>
      <c r="G45" s="5">
        <v>87.12</v>
      </c>
      <c r="H45" s="5">
        <v>83.1</v>
      </c>
      <c r="I45" s="5">
        <v>81.180000000000007</v>
      </c>
    </row>
    <row r="46" spans="1:9">
      <c r="A46" s="3" t="s">
        <v>18</v>
      </c>
      <c r="B46" s="5">
        <v>107.56</v>
      </c>
      <c r="C46" s="5">
        <v>105.54</v>
      </c>
      <c r="D46" s="5">
        <v>101.65</v>
      </c>
      <c r="E46" s="5">
        <v>98.52</v>
      </c>
      <c r="F46" s="5">
        <v>95.05</v>
      </c>
      <c r="G46" s="5">
        <v>87.06</v>
      </c>
      <c r="H46" s="5">
        <v>83.38</v>
      </c>
      <c r="I46" s="5">
        <v>80.430000000000007</v>
      </c>
    </row>
    <row r="47" spans="1:9">
      <c r="A47" s="3" t="s">
        <v>19</v>
      </c>
      <c r="B47" s="5">
        <v>109.53</v>
      </c>
      <c r="C47" s="5">
        <v>107.28</v>
      </c>
      <c r="D47" s="5">
        <v>101.69</v>
      </c>
      <c r="E47" s="5">
        <v>97.94</v>
      </c>
      <c r="F47" s="5">
        <v>94.83</v>
      </c>
      <c r="G47" s="5">
        <v>91.16</v>
      </c>
      <c r="H47" s="5">
        <v>88.95</v>
      </c>
      <c r="I47" s="5">
        <v>87.21</v>
      </c>
    </row>
    <row r="48" spans="1:9">
      <c r="A48" s="3" t="s">
        <v>20</v>
      </c>
      <c r="B48" s="5">
        <v>108.85</v>
      </c>
      <c r="C48" s="5">
        <v>108.34</v>
      </c>
      <c r="D48" s="5">
        <v>103.04</v>
      </c>
      <c r="E48" s="5">
        <v>97.92</v>
      </c>
      <c r="F48" s="5">
        <v>92.51</v>
      </c>
      <c r="G48" s="5">
        <v>85.46</v>
      </c>
      <c r="H48" s="5">
        <v>81.36</v>
      </c>
      <c r="I48" s="5">
        <v>78.12</v>
      </c>
    </row>
    <row r="49" spans="1:9">
      <c r="A49" s="3" t="s">
        <v>21</v>
      </c>
      <c r="B49" s="5">
        <v>110.49</v>
      </c>
      <c r="C49" s="5">
        <v>106.91</v>
      </c>
      <c r="D49" s="5">
        <v>101.28</v>
      </c>
      <c r="E49" s="5">
        <v>99.24</v>
      </c>
      <c r="F49" s="5">
        <v>97.82</v>
      </c>
      <c r="G49" s="5">
        <v>93.41</v>
      </c>
      <c r="H49" s="5">
        <v>89.56</v>
      </c>
      <c r="I49" s="5">
        <v>87.3</v>
      </c>
    </row>
    <row r="50" spans="1:9">
      <c r="A50" s="3" t="s">
        <v>22</v>
      </c>
      <c r="B50" s="5">
        <v>110.8</v>
      </c>
      <c r="C50" s="5">
        <v>106.65</v>
      </c>
      <c r="D50" s="5">
        <v>101.5</v>
      </c>
      <c r="E50" s="5">
        <v>99.18</v>
      </c>
      <c r="F50" s="5">
        <v>95.94</v>
      </c>
      <c r="G50" s="5">
        <v>91.67</v>
      </c>
      <c r="H50" s="5">
        <v>90.01</v>
      </c>
      <c r="I50" s="5">
        <v>87.51</v>
      </c>
    </row>
    <row r="51" spans="1:9">
      <c r="A51" s="3" t="s">
        <v>23</v>
      </c>
      <c r="B51" s="6">
        <v>114.5</v>
      </c>
      <c r="C51" s="6">
        <v>108.5</v>
      </c>
      <c r="D51" s="6">
        <v>102.3</v>
      </c>
      <c r="E51" s="6">
        <v>98</v>
      </c>
      <c r="F51" s="6">
        <v>95.4</v>
      </c>
      <c r="G51" s="6">
        <v>93.1</v>
      </c>
      <c r="H51" s="6">
        <v>91.1</v>
      </c>
      <c r="I51" s="6">
        <v>88.1</v>
      </c>
    </row>
    <row r="52" spans="1:9">
      <c r="A52" s="3" t="s">
        <v>24</v>
      </c>
      <c r="B52" s="5">
        <v>112.26</v>
      </c>
      <c r="C52" s="5">
        <v>110.51</v>
      </c>
      <c r="D52" s="5">
        <v>103.17</v>
      </c>
      <c r="E52" s="5">
        <v>96.43</v>
      </c>
      <c r="F52" s="5">
        <v>91.79</v>
      </c>
      <c r="G52" s="5">
        <v>88.9</v>
      </c>
      <c r="H52" s="5">
        <v>84.3</v>
      </c>
      <c r="I52" s="4" t="s">
        <v>9</v>
      </c>
    </row>
  </sheetData>
  <mergeCells count="2">
    <mergeCell ref="A33:I33"/>
    <mergeCell ref="A1:I1"/>
  </mergeCells>
  <phoneticPr fontId="0" type="noConversion"/>
  <pageMargins left="0.7" right="0.7" top="0.75" bottom="0.75" header="0.3" footer="0.3"/>
  <pageSetup paperSize="9"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R402"/>
  <sheetViews>
    <sheetView workbookViewId="0">
      <selection activeCell="L15" sqref="L15"/>
    </sheetView>
  </sheetViews>
  <sheetFormatPr baseColWidth="10" defaultRowHeight="15"/>
  <cols>
    <col min="2" max="2" width="15.7109375" customWidth="1"/>
    <col min="5" max="5" width="11.7109375" customWidth="1"/>
    <col min="6" max="7" width="12.5703125" customWidth="1"/>
    <col min="10" max="10" width="15.5703125" customWidth="1"/>
  </cols>
  <sheetData>
    <row r="2" spans="1:18" ht="15.75">
      <c r="A2" s="116" t="s">
        <v>73</v>
      </c>
      <c r="B2" s="116"/>
      <c r="C2" s="116"/>
      <c r="D2" s="116"/>
      <c r="E2" s="116"/>
      <c r="F2" s="116"/>
      <c r="G2" s="116"/>
      <c r="H2" s="116"/>
    </row>
    <row r="3" spans="1:18" ht="15.75">
      <c r="A3" s="116" t="s">
        <v>74</v>
      </c>
      <c r="B3" s="116"/>
      <c r="C3" s="116"/>
      <c r="D3" s="116"/>
      <c r="E3" s="116"/>
      <c r="F3" s="116"/>
      <c r="G3" s="116"/>
      <c r="H3" s="116"/>
    </row>
    <row r="4" spans="1:18" ht="54" customHeight="1">
      <c r="A4" s="121" t="s">
        <v>72</v>
      </c>
      <c r="B4" s="121"/>
      <c r="C4" s="121"/>
      <c r="D4" s="121"/>
      <c r="E4" s="121"/>
      <c r="F4" s="121"/>
      <c r="G4" s="121"/>
      <c r="H4" s="121"/>
    </row>
    <row r="5" spans="1:18" ht="60">
      <c r="A5" s="97" t="s">
        <v>75</v>
      </c>
      <c r="B5" s="97" t="s">
        <v>76</v>
      </c>
      <c r="C5" s="97" t="s">
        <v>77</v>
      </c>
      <c r="D5" s="97" t="s">
        <v>78</v>
      </c>
      <c r="E5" s="117" t="s">
        <v>79</v>
      </c>
      <c r="F5" s="117"/>
      <c r="G5" s="117"/>
      <c r="H5" s="97" t="s">
        <v>82</v>
      </c>
      <c r="I5" s="97" t="s">
        <v>83</v>
      </c>
      <c r="J5" s="97" t="s">
        <v>84</v>
      </c>
    </row>
    <row r="6" spans="1:18">
      <c r="A6" s="8">
        <v>34335</v>
      </c>
      <c r="B6" s="9">
        <v>83.17</v>
      </c>
      <c r="C6" s="10">
        <v>84.31</v>
      </c>
    </row>
    <row r="7" spans="1:18">
      <c r="A7" s="8">
        <v>34366</v>
      </c>
      <c r="B7" s="9">
        <v>83.44</v>
      </c>
      <c r="C7" s="10">
        <v>84.56</v>
      </c>
    </row>
    <row r="8" spans="1:18">
      <c r="A8" s="8">
        <v>34394</v>
      </c>
      <c r="B8" s="9">
        <v>83.44</v>
      </c>
      <c r="C8" s="10">
        <v>84.51</v>
      </c>
      <c r="F8">
        <f>1000/C6*100</f>
        <v>1186.0989206499821</v>
      </c>
    </row>
    <row r="9" spans="1:18">
      <c r="A9" s="8">
        <v>34425</v>
      </c>
      <c r="B9" s="9">
        <v>83.59</v>
      </c>
      <c r="C9" s="10">
        <v>84.64</v>
      </c>
      <c r="E9" t="s">
        <v>29</v>
      </c>
      <c r="F9" t="s">
        <v>28</v>
      </c>
      <c r="G9" t="s">
        <v>30</v>
      </c>
    </row>
    <row r="10" spans="1:18">
      <c r="A10" s="8">
        <v>34455</v>
      </c>
      <c r="B10" s="9">
        <v>83.84</v>
      </c>
      <c r="C10" s="10">
        <v>84.88</v>
      </c>
      <c r="D10">
        <f>ROUND(SUM(C6:C9)/4,2)</f>
        <v>84.51</v>
      </c>
      <c r="E10" s="2">
        <v>1190.1928112354203</v>
      </c>
      <c r="F10" s="2">
        <v>1190.1928112354203</v>
      </c>
      <c r="G10" s="2">
        <v>1190.1928112354203</v>
      </c>
    </row>
    <row r="11" spans="1:18" ht="15.75" thickBot="1">
      <c r="A11" s="8">
        <v>34486</v>
      </c>
      <c r="B11" s="9">
        <v>84.02</v>
      </c>
      <c r="C11" s="10">
        <v>85.04</v>
      </c>
      <c r="D11">
        <f t="shared" ref="D11:D74" si="0">ROUND(SUM(C7:C10)/4,2)</f>
        <v>84.65</v>
      </c>
      <c r="E11" s="1">
        <f>$E$10*B11/100</f>
        <v>1000.0000000000001</v>
      </c>
      <c r="F11" s="1">
        <f>$F$10*B11/100</f>
        <v>1000.0000000000001</v>
      </c>
      <c r="G11" s="1">
        <f>$G$10*B11/100</f>
        <v>1000.0000000000001</v>
      </c>
      <c r="H11" s="11">
        <f>E11-G11</f>
        <v>0</v>
      </c>
      <c r="I11" s="1">
        <f>F11-G11</f>
        <v>0</v>
      </c>
      <c r="Q11" s="11"/>
      <c r="R11" s="1"/>
    </row>
    <row r="12" spans="1:18">
      <c r="A12" s="8">
        <v>34516</v>
      </c>
      <c r="B12" s="9">
        <v>84.53</v>
      </c>
      <c r="C12" s="10">
        <v>85.62</v>
      </c>
      <c r="D12">
        <f t="shared" si="0"/>
        <v>84.77</v>
      </c>
      <c r="E12" s="1">
        <f t="shared" ref="E12:E75" si="1">$E$10*B12/100</f>
        <v>1006.0699833373008</v>
      </c>
      <c r="F12" s="1">
        <f t="shared" ref="F12:F75" si="2">$F$10*C12/100</f>
        <v>1019.0430849797668</v>
      </c>
      <c r="G12" s="1">
        <f t="shared" ref="G12:G75" si="3">$G$10*D12/100</f>
        <v>1008.9264460842658</v>
      </c>
      <c r="H12" s="11">
        <f t="shared" ref="H12:H75" si="4">E12-G12</f>
        <v>-2.8564627469650077</v>
      </c>
      <c r="I12" s="1">
        <f t="shared" ref="I12:I75" si="5">F12-G12</f>
        <v>10.116638895501069</v>
      </c>
      <c r="K12" s="21"/>
      <c r="L12" s="22">
        <v>40.3399</v>
      </c>
      <c r="M12" s="23"/>
      <c r="Q12" s="11"/>
      <c r="R12" s="1"/>
    </row>
    <row r="13" spans="1:18">
      <c r="A13" s="8">
        <v>34547</v>
      </c>
      <c r="B13" s="9">
        <v>84.67</v>
      </c>
      <c r="C13" s="10">
        <v>85.72</v>
      </c>
      <c r="D13">
        <f t="shared" si="0"/>
        <v>85.05</v>
      </c>
      <c r="E13" s="1">
        <f t="shared" si="1"/>
        <v>1007.7362532730305</v>
      </c>
      <c r="F13" s="1">
        <f t="shared" si="2"/>
        <v>1020.2332777910024</v>
      </c>
      <c r="G13" s="1">
        <f t="shared" si="3"/>
        <v>1012.2589859557249</v>
      </c>
      <c r="H13" s="11">
        <f t="shared" si="4"/>
        <v>-4.5227326826944818</v>
      </c>
      <c r="I13" s="1">
        <f t="shared" si="5"/>
        <v>7.9742918352774268</v>
      </c>
      <c r="K13" s="118" t="s">
        <v>31</v>
      </c>
      <c r="L13" s="119"/>
      <c r="M13" s="120"/>
      <c r="Q13" s="11"/>
      <c r="R13" s="1"/>
    </row>
    <row r="14" spans="1:18">
      <c r="A14" s="8">
        <v>34578</v>
      </c>
      <c r="B14" s="9">
        <v>84.53</v>
      </c>
      <c r="C14" s="10">
        <v>85.61</v>
      </c>
      <c r="D14">
        <f t="shared" si="0"/>
        <v>85.32</v>
      </c>
      <c r="E14" s="1">
        <f t="shared" si="1"/>
        <v>1006.0699833373008</v>
      </c>
      <c r="F14" s="1">
        <f t="shared" si="2"/>
        <v>1018.9240656986434</v>
      </c>
      <c r="G14" s="1">
        <f t="shared" si="3"/>
        <v>1015.4725065460605</v>
      </c>
      <c r="H14" s="11">
        <f t="shared" si="4"/>
        <v>-9.4025232087597033</v>
      </c>
      <c r="I14" s="1">
        <f t="shared" si="5"/>
        <v>3.451559152582945</v>
      </c>
      <c r="K14" s="24">
        <v>1997</v>
      </c>
      <c r="L14" s="25">
        <f>38.02/$L$12</f>
        <v>0.94249118118785624</v>
      </c>
      <c r="M14" s="26"/>
      <c r="Q14" s="11"/>
      <c r="R14" s="1"/>
    </row>
    <row r="15" spans="1:18">
      <c r="A15" s="8">
        <v>34608</v>
      </c>
      <c r="B15" s="9">
        <v>84.35</v>
      </c>
      <c r="C15" s="10">
        <v>85.47</v>
      </c>
      <c r="D15">
        <f t="shared" si="0"/>
        <v>85.5</v>
      </c>
      <c r="E15" s="1">
        <f t="shared" si="1"/>
        <v>1003.927636277077</v>
      </c>
      <c r="F15" s="1">
        <f t="shared" si="2"/>
        <v>1017.2577957629137</v>
      </c>
      <c r="G15" s="1">
        <f t="shared" si="3"/>
        <v>1017.6148536062843</v>
      </c>
      <c r="H15" s="11">
        <f t="shared" si="4"/>
        <v>-13.687217329207328</v>
      </c>
      <c r="I15" s="1">
        <f t="shared" si="5"/>
        <v>-0.35705784337062596</v>
      </c>
      <c r="K15" s="24">
        <v>1998</v>
      </c>
      <c r="L15" s="25">
        <f>36.39/$L$12</f>
        <v>0.90208453664981814</v>
      </c>
      <c r="M15" s="26"/>
      <c r="Q15" s="11"/>
      <c r="R15" s="1"/>
    </row>
    <row r="16" spans="1:18">
      <c r="A16" s="8">
        <v>34639</v>
      </c>
      <c r="B16" s="9">
        <v>84.35</v>
      </c>
      <c r="C16" s="10">
        <v>85.48</v>
      </c>
      <c r="D16">
        <f t="shared" si="0"/>
        <v>85.61</v>
      </c>
      <c r="E16" s="1">
        <f t="shared" si="1"/>
        <v>1003.927636277077</v>
      </c>
      <c r="F16" s="1">
        <f t="shared" si="2"/>
        <v>1017.3768150440374</v>
      </c>
      <c r="G16" s="1">
        <f t="shared" si="3"/>
        <v>1018.9240656986434</v>
      </c>
      <c r="H16" s="11">
        <f t="shared" si="4"/>
        <v>-14.996429421566404</v>
      </c>
      <c r="I16" s="1">
        <f t="shared" si="5"/>
        <v>-1.5472506546060458</v>
      </c>
      <c r="K16" s="24">
        <v>1999</v>
      </c>
      <c r="L16" s="25">
        <f>37.89/$L$12</f>
        <v>0.93926856536580405</v>
      </c>
      <c r="M16" s="26"/>
      <c r="Q16" s="11"/>
      <c r="R16" s="1"/>
    </row>
    <row r="17" spans="1:18">
      <c r="A17" s="8">
        <v>34669</v>
      </c>
      <c r="B17" s="9">
        <v>84.37</v>
      </c>
      <c r="C17" s="10">
        <v>85.5</v>
      </c>
      <c r="D17">
        <f t="shared" si="0"/>
        <v>85.57</v>
      </c>
      <c r="E17" s="1">
        <f t="shared" si="1"/>
        <v>1004.1656748393242</v>
      </c>
      <c r="F17" s="1">
        <f t="shared" si="2"/>
        <v>1017.6148536062843</v>
      </c>
      <c r="G17" s="1">
        <f t="shared" si="3"/>
        <v>1018.447988574149</v>
      </c>
      <c r="H17" s="11">
        <f t="shared" si="4"/>
        <v>-14.282313734824811</v>
      </c>
      <c r="I17" s="1">
        <f t="shared" si="5"/>
        <v>-0.83313496786468022</v>
      </c>
      <c r="K17" s="24">
        <v>2000</v>
      </c>
      <c r="L17" s="29">
        <v>1.0682</v>
      </c>
      <c r="M17" s="26"/>
      <c r="Q17" s="11"/>
      <c r="R17" s="1"/>
    </row>
    <row r="18" spans="1:18">
      <c r="A18" s="8">
        <v>34700</v>
      </c>
      <c r="B18" s="12">
        <v>84.73</v>
      </c>
      <c r="C18" s="13">
        <v>85.9</v>
      </c>
      <c r="D18">
        <f t="shared" si="0"/>
        <v>85.52</v>
      </c>
      <c r="E18" s="1">
        <f t="shared" si="1"/>
        <v>1008.4503689597717</v>
      </c>
      <c r="F18" s="1">
        <f t="shared" si="2"/>
        <v>1022.3756248512261</v>
      </c>
      <c r="G18" s="1">
        <f t="shared" si="3"/>
        <v>1017.8528921685314</v>
      </c>
      <c r="H18" s="11">
        <f t="shared" si="4"/>
        <v>-9.4025232087597033</v>
      </c>
      <c r="I18" s="1">
        <f t="shared" si="5"/>
        <v>4.5227326826947092</v>
      </c>
      <c r="K18" s="24">
        <v>2001</v>
      </c>
      <c r="L18" s="29">
        <v>1.0322</v>
      </c>
      <c r="M18" s="26"/>
      <c r="Q18" s="11"/>
      <c r="R18" s="1"/>
    </row>
    <row r="19" spans="1:18">
      <c r="A19" s="8">
        <v>34731</v>
      </c>
      <c r="B19" s="12">
        <v>84.96</v>
      </c>
      <c r="C19" s="13">
        <v>86.18</v>
      </c>
      <c r="D19">
        <f t="shared" si="0"/>
        <v>85.59</v>
      </c>
      <c r="E19" s="1">
        <f t="shared" si="1"/>
        <v>1011.1878124256131</v>
      </c>
      <c r="F19" s="1">
        <f t="shared" si="2"/>
        <v>1025.7081647226853</v>
      </c>
      <c r="G19" s="1">
        <f t="shared" si="3"/>
        <v>1018.6860271363963</v>
      </c>
      <c r="H19" s="11">
        <f t="shared" si="4"/>
        <v>-7.4982147107832589</v>
      </c>
      <c r="I19" s="1">
        <f t="shared" si="5"/>
        <v>7.0221375862889772</v>
      </c>
      <c r="K19" s="24">
        <v>2002</v>
      </c>
      <c r="L19" s="25">
        <v>1.0089999999999999</v>
      </c>
      <c r="M19" s="26"/>
      <c r="Q19" s="11"/>
      <c r="R19" s="1"/>
    </row>
    <row r="20" spans="1:18">
      <c r="A20" s="8">
        <v>34759</v>
      </c>
      <c r="B20" s="12">
        <v>84.89</v>
      </c>
      <c r="C20" s="13">
        <v>86.1</v>
      </c>
      <c r="D20">
        <f t="shared" si="0"/>
        <v>85.77</v>
      </c>
      <c r="E20" s="1">
        <f t="shared" si="1"/>
        <v>1010.3546774577484</v>
      </c>
      <c r="F20" s="1">
        <f t="shared" si="2"/>
        <v>1024.7560104736967</v>
      </c>
      <c r="G20" s="1">
        <f t="shared" si="3"/>
        <v>1020.82837419662</v>
      </c>
      <c r="H20" s="11">
        <f t="shared" si="4"/>
        <v>-10.473696738871581</v>
      </c>
      <c r="I20" s="1">
        <f t="shared" si="5"/>
        <v>3.9276362770767719</v>
      </c>
      <c r="K20" s="24">
        <v>2003</v>
      </c>
      <c r="L20" s="25">
        <v>1.026</v>
      </c>
      <c r="M20" s="26"/>
      <c r="Q20" s="11"/>
      <c r="R20" s="1"/>
    </row>
    <row r="21" spans="1:18">
      <c r="A21" s="8">
        <v>34790</v>
      </c>
      <c r="B21" s="12">
        <v>85.02</v>
      </c>
      <c r="C21" s="13">
        <v>86.19</v>
      </c>
      <c r="D21">
        <f t="shared" si="0"/>
        <v>85.92</v>
      </c>
      <c r="E21" s="1">
        <f t="shared" si="1"/>
        <v>1011.9019281123543</v>
      </c>
      <c r="F21" s="1">
        <f t="shared" si="2"/>
        <v>1025.8271840038087</v>
      </c>
      <c r="G21" s="1">
        <f t="shared" si="3"/>
        <v>1022.6136634134731</v>
      </c>
      <c r="H21" s="11">
        <f t="shared" si="4"/>
        <v>-10.711735301118779</v>
      </c>
      <c r="I21" s="1">
        <f t="shared" si="5"/>
        <v>3.2135205903356336</v>
      </c>
      <c r="K21" s="24">
        <v>2004</v>
      </c>
      <c r="L21" s="25">
        <v>1.127</v>
      </c>
      <c r="M21" s="26"/>
      <c r="Q21" s="11"/>
      <c r="R21" s="1"/>
    </row>
    <row r="22" spans="1:18">
      <c r="A22" s="8">
        <v>34820</v>
      </c>
      <c r="B22" s="12">
        <v>84.99</v>
      </c>
      <c r="C22" s="13">
        <v>86.13</v>
      </c>
      <c r="D22">
        <f t="shared" si="0"/>
        <v>86.09</v>
      </c>
      <c r="E22" s="1">
        <f t="shared" si="1"/>
        <v>1011.5448702689837</v>
      </c>
      <c r="F22" s="1">
        <f t="shared" si="2"/>
        <v>1025.1130683170675</v>
      </c>
      <c r="G22" s="1">
        <f t="shared" si="3"/>
        <v>1024.6369911925733</v>
      </c>
      <c r="H22" s="11">
        <f t="shared" si="4"/>
        <v>-13.092120923589619</v>
      </c>
      <c r="I22" s="1">
        <f t="shared" si="5"/>
        <v>0.47607712449416795</v>
      </c>
      <c r="K22" s="24">
        <v>2005</v>
      </c>
      <c r="L22" s="29">
        <v>1.2746999999999999</v>
      </c>
      <c r="M22" s="26"/>
      <c r="Q22" s="11"/>
      <c r="R22" s="1"/>
    </row>
    <row r="23" spans="1:18">
      <c r="A23" s="8">
        <v>34851</v>
      </c>
      <c r="B23" s="12">
        <v>85.09</v>
      </c>
      <c r="C23" s="13">
        <v>86.19</v>
      </c>
      <c r="D23">
        <f t="shared" si="0"/>
        <v>86.15</v>
      </c>
      <c r="E23" s="1">
        <f t="shared" si="1"/>
        <v>1012.7350630802192</v>
      </c>
      <c r="F23" s="1">
        <f t="shared" si="2"/>
        <v>1025.8271840038087</v>
      </c>
      <c r="G23" s="1">
        <f t="shared" si="3"/>
        <v>1025.3511068793146</v>
      </c>
      <c r="H23" s="11">
        <f t="shared" si="4"/>
        <v>-12.616043799095337</v>
      </c>
      <c r="I23" s="1">
        <f t="shared" si="5"/>
        <v>0.47607712449416795</v>
      </c>
      <c r="K23" s="24">
        <v>2006</v>
      </c>
      <c r="L23" s="29">
        <v>1.2935000000000001</v>
      </c>
      <c r="M23" s="26"/>
      <c r="Q23" s="11"/>
      <c r="R23" s="1"/>
    </row>
    <row r="24" spans="1:18">
      <c r="A24" s="8">
        <v>34881</v>
      </c>
      <c r="B24" s="12">
        <v>85.54</v>
      </c>
      <c r="C24" s="13">
        <v>86.77</v>
      </c>
      <c r="D24">
        <f t="shared" si="0"/>
        <v>86.15</v>
      </c>
      <c r="E24" s="1">
        <f t="shared" si="1"/>
        <v>1018.0909307307786</v>
      </c>
      <c r="F24" s="1">
        <f t="shared" si="2"/>
        <v>1032.7303023089742</v>
      </c>
      <c r="G24" s="1">
        <f t="shared" si="3"/>
        <v>1025.3511068793146</v>
      </c>
      <c r="H24" s="11">
        <f t="shared" si="4"/>
        <v>-7.2601761485359475</v>
      </c>
      <c r="I24" s="1">
        <f t="shared" si="5"/>
        <v>7.3791954296596032</v>
      </c>
      <c r="K24" s="24">
        <v>2007</v>
      </c>
      <c r="L24" s="29">
        <v>1.3847</v>
      </c>
      <c r="M24" s="26"/>
      <c r="Q24" s="11"/>
      <c r="R24" s="1"/>
    </row>
    <row r="25" spans="1:18">
      <c r="A25" s="8">
        <v>34912</v>
      </c>
      <c r="B25" s="12">
        <v>85.75</v>
      </c>
      <c r="C25" s="13">
        <v>87.03</v>
      </c>
      <c r="D25">
        <f t="shared" si="0"/>
        <v>86.32</v>
      </c>
      <c r="E25" s="1">
        <f t="shared" si="1"/>
        <v>1020.5903356343729</v>
      </c>
      <c r="F25" s="1">
        <f t="shared" si="2"/>
        <v>1035.8248036181863</v>
      </c>
      <c r="G25" s="1">
        <f t="shared" si="3"/>
        <v>1027.3744346584147</v>
      </c>
      <c r="H25" s="11">
        <f t="shared" si="4"/>
        <v>-6.7840990240417796</v>
      </c>
      <c r="I25" s="1">
        <f t="shared" si="5"/>
        <v>8.4503689597715947</v>
      </c>
      <c r="K25" s="24">
        <v>2008</v>
      </c>
      <c r="L25" s="29">
        <v>1.4567000000000001</v>
      </c>
      <c r="M25" s="26"/>
      <c r="Q25" s="11"/>
      <c r="R25" s="1"/>
    </row>
    <row r="26" spans="1:18">
      <c r="A26" s="8">
        <v>34943</v>
      </c>
      <c r="B26" s="12">
        <v>85.53</v>
      </c>
      <c r="C26" s="13">
        <v>86.73</v>
      </c>
      <c r="D26">
        <f t="shared" si="0"/>
        <v>86.53</v>
      </c>
      <c r="E26" s="1">
        <f t="shared" si="1"/>
        <v>1017.9719114496551</v>
      </c>
      <c r="F26" s="1">
        <f t="shared" si="2"/>
        <v>1032.2542251844802</v>
      </c>
      <c r="G26" s="1">
        <f t="shared" si="3"/>
        <v>1029.8738395620092</v>
      </c>
      <c r="H26" s="11">
        <f t="shared" si="4"/>
        <v>-11.901928112354085</v>
      </c>
      <c r="I26" s="1">
        <f t="shared" si="5"/>
        <v>2.3803856224710671</v>
      </c>
      <c r="K26" s="24">
        <v>2009</v>
      </c>
      <c r="L26" s="29">
        <v>1.3164</v>
      </c>
      <c r="M26" s="26"/>
      <c r="Q26" s="11"/>
      <c r="R26" s="1"/>
    </row>
    <row r="27" spans="1:18">
      <c r="A27" s="8">
        <v>34973</v>
      </c>
      <c r="B27" s="12">
        <v>85.38</v>
      </c>
      <c r="C27" s="13">
        <v>86.59</v>
      </c>
      <c r="D27">
        <f t="shared" si="0"/>
        <v>86.68</v>
      </c>
      <c r="E27" s="1">
        <f t="shared" si="1"/>
        <v>1016.1866222328017</v>
      </c>
      <c r="F27" s="1">
        <f t="shared" si="2"/>
        <v>1030.5879552487504</v>
      </c>
      <c r="G27" s="1">
        <f t="shared" si="3"/>
        <v>1031.6591287788624</v>
      </c>
      <c r="H27" s="11">
        <f t="shared" si="4"/>
        <v>-15.472506546060686</v>
      </c>
      <c r="I27" s="1">
        <f t="shared" si="5"/>
        <v>-1.0711735301119916</v>
      </c>
      <c r="K27" s="24">
        <v>2010</v>
      </c>
      <c r="L27" s="29">
        <v>1.4559</v>
      </c>
      <c r="M27" s="26"/>
      <c r="Q27" s="11"/>
      <c r="R27" s="1"/>
    </row>
    <row r="28" spans="1:18" ht="15.75" thickBot="1">
      <c r="A28" s="8">
        <v>35004</v>
      </c>
      <c r="B28" s="12">
        <v>85.59</v>
      </c>
      <c r="C28" s="13">
        <v>86.73</v>
      </c>
      <c r="D28">
        <f t="shared" si="0"/>
        <v>86.78</v>
      </c>
      <c r="E28" s="1">
        <f t="shared" si="1"/>
        <v>1018.6860271363963</v>
      </c>
      <c r="F28" s="1">
        <f t="shared" si="2"/>
        <v>1032.2542251844802</v>
      </c>
      <c r="G28" s="1">
        <f t="shared" si="3"/>
        <v>1032.8493215900978</v>
      </c>
      <c r="H28" s="11">
        <f t="shared" si="4"/>
        <v>-14.163294453701496</v>
      </c>
      <c r="I28" s="1">
        <f t="shared" si="5"/>
        <v>-0.59509640561759625</v>
      </c>
      <c r="K28" s="32">
        <v>2011</v>
      </c>
      <c r="L28" s="33">
        <v>1.5819000000000001</v>
      </c>
      <c r="M28" s="34"/>
      <c r="Q28" s="11"/>
      <c r="R28" s="1"/>
    </row>
    <row r="29" spans="1:18">
      <c r="A29" s="8">
        <v>35034</v>
      </c>
      <c r="B29" s="12">
        <v>85.6</v>
      </c>
      <c r="C29" s="13">
        <v>86.71</v>
      </c>
      <c r="D29">
        <f t="shared" si="0"/>
        <v>86.77</v>
      </c>
      <c r="E29" s="1">
        <f t="shared" si="1"/>
        <v>1018.8050464175197</v>
      </c>
      <c r="F29" s="1">
        <f t="shared" si="2"/>
        <v>1032.0161866222329</v>
      </c>
      <c r="G29" s="1">
        <f t="shared" si="3"/>
        <v>1032.7303023089742</v>
      </c>
      <c r="H29" s="11">
        <f t="shared" si="4"/>
        <v>-13.925255891454412</v>
      </c>
      <c r="I29" s="1">
        <f t="shared" si="5"/>
        <v>-0.71411568674125192</v>
      </c>
      <c r="Q29" s="11"/>
      <c r="R29" s="1"/>
    </row>
    <row r="30" spans="1:18">
      <c r="A30" s="8">
        <v>35065</v>
      </c>
      <c r="B30" s="14">
        <v>86.38</v>
      </c>
      <c r="C30" s="15">
        <v>87.38</v>
      </c>
      <c r="D30">
        <f t="shared" si="0"/>
        <v>86.69</v>
      </c>
      <c r="E30" s="1">
        <f t="shared" si="1"/>
        <v>1028.0885503451559</v>
      </c>
      <c r="F30" s="1">
        <f t="shared" si="2"/>
        <v>1039.9904784575101</v>
      </c>
      <c r="G30" s="1">
        <f t="shared" si="3"/>
        <v>1031.7781480599858</v>
      </c>
      <c r="H30" s="11">
        <f t="shared" si="4"/>
        <v>-3.6895977148299153</v>
      </c>
      <c r="I30" s="1">
        <f t="shared" si="5"/>
        <v>8.2123303975242834</v>
      </c>
      <c r="Q30" s="11"/>
      <c r="R30" s="1"/>
    </row>
    <row r="31" spans="1:18">
      <c r="A31" s="8">
        <v>35096</v>
      </c>
      <c r="B31" s="14">
        <v>86.55</v>
      </c>
      <c r="C31" s="15">
        <v>87.55</v>
      </c>
      <c r="D31">
        <f t="shared" si="0"/>
        <v>86.85</v>
      </c>
      <c r="E31" s="1">
        <f t="shared" si="1"/>
        <v>1030.1118781242562</v>
      </c>
      <c r="F31" s="1">
        <f t="shared" si="2"/>
        <v>1042.0138062366104</v>
      </c>
      <c r="G31" s="1">
        <f t="shared" si="3"/>
        <v>1033.6824565579625</v>
      </c>
      <c r="H31" s="11">
        <f t="shared" si="4"/>
        <v>-3.5705784337062596</v>
      </c>
      <c r="I31" s="1">
        <f t="shared" si="5"/>
        <v>8.3313496786479391</v>
      </c>
      <c r="Q31" s="11"/>
      <c r="R31" s="1"/>
    </row>
    <row r="32" spans="1:18">
      <c r="A32" s="8">
        <v>35125</v>
      </c>
      <c r="B32" s="14">
        <v>86.61</v>
      </c>
      <c r="C32" s="15">
        <v>87.57</v>
      </c>
      <c r="D32">
        <f t="shared" si="0"/>
        <v>87.09</v>
      </c>
      <c r="E32" s="1">
        <f t="shared" si="1"/>
        <v>1030.8259938109977</v>
      </c>
      <c r="F32" s="1">
        <f t="shared" si="2"/>
        <v>1042.2518447988575</v>
      </c>
      <c r="G32" s="1">
        <f t="shared" si="3"/>
        <v>1036.5389193049275</v>
      </c>
      <c r="H32" s="11">
        <f t="shared" si="4"/>
        <v>-5.712925493929788</v>
      </c>
      <c r="I32" s="1">
        <f t="shared" si="5"/>
        <v>5.7129254939300154</v>
      </c>
      <c r="Q32" s="11"/>
      <c r="R32" s="1"/>
    </row>
    <row r="33" spans="1:18">
      <c r="A33" s="8">
        <v>35156</v>
      </c>
      <c r="B33" s="14">
        <v>86.76</v>
      </c>
      <c r="C33" s="15">
        <v>87.59</v>
      </c>
      <c r="D33">
        <f t="shared" si="0"/>
        <v>87.3</v>
      </c>
      <c r="E33" s="1">
        <f t="shared" si="1"/>
        <v>1032.6112830278507</v>
      </c>
      <c r="F33" s="1">
        <f t="shared" si="2"/>
        <v>1042.4898833611048</v>
      </c>
      <c r="G33" s="1">
        <f t="shared" si="3"/>
        <v>1039.038324208522</v>
      </c>
      <c r="H33" s="11">
        <f t="shared" si="4"/>
        <v>-6.4270411806712673</v>
      </c>
      <c r="I33" s="1">
        <f t="shared" si="5"/>
        <v>3.4515591525828313</v>
      </c>
      <c r="Q33" s="11"/>
      <c r="R33" s="1"/>
    </row>
    <row r="34" spans="1:18">
      <c r="A34" s="8">
        <v>35186</v>
      </c>
      <c r="B34" s="14">
        <v>86.61</v>
      </c>
      <c r="C34" s="15">
        <v>87.41</v>
      </c>
      <c r="D34">
        <f t="shared" si="0"/>
        <v>87.52</v>
      </c>
      <c r="E34" s="1">
        <f t="shared" si="1"/>
        <v>1030.8259938109977</v>
      </c>
      <c r="F34" s="1">
        <f t="shared" si="2"/>
        <v>1040.3475363008808</v>
      </c>
      <c r="G34" s="1">
        <f t="shared" si="3"/>
        <v>1041.6567483932399</v>
      </c>
      <c r="H34" s="11">
        <f t="shared" si="4"/>
        <v>-10.830754582242207</v>
      </c>
      <c r="I34" s="1">
        <f t="shared" si="5"/>
        <v>-1.3092120923590755</v>
      </c>
      <c r="Q34" s="11"/>
      <c r="R34" s="1"/>
    </row>
    <row r="35" spans="1:18">
      <c r="A35" s="8">
        <v>35217</v>
      </c>
      <c r="B35" s="14">
        <v>86.62</v>
      </c>
      <c r="C35" s="15">
        <v>87.48</v>
      </c>
      <c r="D35">
        <f t="shared" si="0"/>
        <v>87.53</v>
      </c>
      <c r="E35" s="1">
        <f t="shared" si="1"/>
        <v>1030.9450130921211</v>
      </c>
      <c r="F35" s="1">
        <f t="shared" si="2"/>
        <v>1041.1806712687458</v>
      </c>
      <c r="G35" s="1">
        <f t="shared" si="3"/>
        <v>1041.7757676743634</v>
      </c>
      <c r="H35" s="11">
        <f t="shared" si="4"/>
        <v>-10.830754582242207</v>
      </c>
      <c r="I35" s="1">
        <f t="shared" si="5"/>
        <v>-0.59509640561759625</v>
      </c>
      <c r="Q35" s="11"/>
      <c r="R35" s="1"/>
    </row>
    <row r="36" spans="1:18">
      <c r="A36" s="8">
        <v>35247</v>
      </c>
      <c r="B36" s="14">
        <v>87.19</v>
      </c>
      <c r="C36" s="15">
        <v>88.09</v>
      </c>
      <c r="D36">
        <f t="shared" si="0"/>
        <v>87.51</v>
      </c>
      <c r="E36" s="1">
        <f t="shared" si="1"/>
        <v>1037.7291121161629</v>
      </c>
      <c r="F36" s="1">
        <f t="shared" si="2"/>
        <v>1048.4408474172817</v>
      </c>
      <c r="G36" s="1">
        <f t="shared" si="3"/>
        <v>1041.5377291121163</v>
      </c>
      <c r="H36" s="11">
        <f t="shared" si="4"/>
        <v>-3.8086169959533436</v>
      </c>
      <c r="I36" s="1">
        <f t="shared" si="5"/>
        <v>6.9031183051654352</v>
      </c>
      <c r="Q36" s="11"/>
      <c r="R36" s="1"/>
    </row>
    <row r="37" spans="1:18">
      <c r="A37" s="8">
        <v>35278</v>
      </c>
      <c r="B37" s="14">
        <v>87.4</v>
      </c>
      <c r="C37" s="15">
        <v>88.33</v>
      </c>
      <c r="D37">
        <f t="shared" si="0"/>
        <v>87.64</v>
      </c>
      <c r="E37" s="1">
        <f t="shared" si="1"/>
        <v>1040.2285170197574</v>
      </c>
      <c r="F37" s="1">
        <f t="shared" si="2"/>
        <v>1051.2973101642467</v>
      </c>
      <c r="G37" s="1">
        <f t="shared" si="3"/>
        <v>1043.0849797667224</v>
      </c>
      <c r="H37" s="11">
        <f t="shared" si="4"/>
        <v>-2.8564627469650077</v>
      </c>
      <c r="I37" s="1">
        <f t="shared" si="5"/>
        <v>8.2123303975242834</v>
      </c>
      <c r="Q37" s="11"/>
      <c r="R37" s="1"/>
    </row>
    <row r="38" spans="1:18">
      <c r="A38" s="8">
        <v>35309</v>
      </c>
      <c r="B38" s="14">
        <v>87.22</v>
      </c>
      <c r="C38" s="15">
        <v>88.07</v>
      </c>
      <c r="D38">
        <f t="shared" si="0"/>
        <v>87.83</v>
      </c>
      <c r="E38" s="1">
        <f t="shared" si="1"/>
        <v>1038.0861699595337</v>
      </c>
      <c r="F38" s="1">
        <f t="shared" si="2"/>
        <v>1048.2028088550346</v>
      </c>
      <c r="G38" s="1">
        <f t="shared" si="3"/>
        <v>1045.3463461080696</v>
      </c>
      <c r="H38" s="11">
        <f t="shared" si="4"/>
        <v>-7.2601761485359475</v>
      </c>
      <c r="I38" s="1">
        <f t="shared" si="5"/>
        <v>2.8564627469650077</v>
      </c>
      <c r="Q38" s="11"/>
      <c r="R38" s="1"/>
    </row>
    <row r="39" spans="1:18">
      <c r="A39" s="8">
        <v>35339</v>
      </c>
      <c r="B39" s="14">
        <v>87.48</v>
      </c>
      <c r="C39" s="15">
        <v>88.21</v>
      </c>
      <c r="D39">
        <f t="shared" si="0"/>
        <v>87.99</v>
      </c>
      <c r="E39" s="1">
        <f t="shared" si="1"/>
        <v>1041.1806712687458</v>
      </c>
      <c r="F39" s="1">
        <f t="shared" si="2"/>
        <v>1049.8690787907642</v>
      </c>
      <c r="G39" s="1">
        <f t="shared" si="3"/>
        <v>1047.2506546060463</v>
      </c>
      <c r="H39" s="11">
        <f t="shared" si="4"/>
        <v>-6.0699833373005276</v>
      </c>
      <c r="I39" s="1">
        <f t="shared" si="5"/>
        <v>2.6184241847179237</v>
      </c>
      <c r="Q39" s="11"/>
      <c r="R39" s="1"/>
    </row>
    <row r="40" spans="1:18">
      <c r="A40" s="8">
        <v>35370</v>
      </c>
      <c r="B40" s="14">
        <v>87.61</v>
      </c>
      <c r="C40" s="15">
        <v>88.3</v>
      </c>
      <c r="D40">
        <f t="shared" si="0"/>
        <v>88.18</v>
      </c>
      <c r="E40" s="1">
        <f t="shared" si="1"/>
        <v>1042.7279219233517</v>
      </c>
      <c r="F40" s="1">
        <f t="shared" si="2"/>
        <v>1050.9402523208762</v>
      </c>
      <c r="G40" s="1">
        <f t="shared" si="3"/>
        <v>1049.5120209473937</v>
      </c>
      <c r="H40" s="11">
        <f t="shared" si="4"/>
        <v>-6.7840990240420069</v>
      </c>
      <c r="I40" s="1">
        <f t="shared" si="5"/>
        <v>1.4282313734825038</v>
      </c>
      <c r="Q40" s="11"/>
      <c r="R40" s="1"/>
    </row>
    <row r="41" spans="1:18">
      <c r="A41" s="8">
        <v>35400</v>
      </c>
      <c r="B41" s="14">
        <v>87.77</v>
      </c>
      <c r="C41" s="15">
        <v>88.42</v>
      </c>
      <c r="D41">
        <f t="shared" si="0"/>
        <v>88.23</v>
      </c>
      <c r="E41" s="1">
        <f t="shared" si="1"/>
        <v>1044.6322304213284</v>
      </c>
      <c r="F41" s="1">
        <f t="shared" si="2"/>
        <v>1052.3684836943587</v>
      </c>
      <c r="G41" s="1">
        <f t="shared" si="3"/>
        <v>1050.1071173530115</v>
      </c>
      <c r="H41" s="11">
        <f t="shared" si="4"/>
        <v>-5.4748869316831588</v>
      </c>
      <c r="I41" s="1">
        <f t="shared" si="5"/>
        <v>2.2613663413471841</v>
      </c>
      <c r="Q41" s="11"/>
      <c r="R41" s="1"/>
    </row>
    <row r="42" spans="1:18">
      <c r="A42" s="8">
        <v>35431</v>
      </c>
      <c r="B42" s="16">
        <v>88.38</v>
      </c>
      <c r="C42" s="17">
        <v>89</v>
      </c>
      <c r="D42">
        <f t="shared" si="0"/>
        <v>88.25</v>
      </c>
      <c r="E42" s="1">
        <f t="shared" si="1"/>
        <v>1051.8924065698643</v>
      </c>
      <c r="F42" s="1">
        <f t="shared" si="2"/>
        <v>1059.2716019995241</v>
      </c>
      <c r="G42" s="1">
        <f t="shared" si="3"/>
        <v>1050.3451559152584</v>
      </c>
      <c r="H42" s="11">
        <f t="shared" si="4"/>
        <v>1.5472506546059321</v>
      </c>
      <c r="I42" s="1">
        <f t="shared" si="5"/>
        <v>8.9264460842657627</v>
      </c>
      <c r="J42" s="18">
        <f t="shared" ref="J42:J53" si="6">$L$14</f>
        <v>0.94249118118785624</v>
      </c>
      <c r="Q42" s="11"/>
      <c r="R42" s="1"/>
    </row>
    <row r="43" spans="1:18">
      <c r="A43" s="8">
        <v>35462</v>
      </c>
      <c r="B43" s="16">
        <v>88.27</v>
      </c>
      <c r="C43" s="17">
        <v>88.85</v>
      </c>
      <c r="D43">
        <f t="shared" si="0"/>
        <v>88.48</v>
      </c>
      <c r="E43" s="1">
        <f t="shared" si="1"/>
        <v>1050.5831944775055</v>
      </c>
      <c r="F43" s="1">
        <f t="shared" si="2"/>
        <v>1057.4863127826709</v>
      </c>
      <c r="G43" s="1">
        <f t="shared" si="3"/>
        <v>1053.0825993811</v>
      </c>
      <c r="H43" s="11">
        <f t="shared" si="4"/>
        <v>-2.4994049035944954</v>
      </c>
      <c r="I43" s="1">
        <f t="shared" si="5"/>
        <v>4.4037134015709398</v>
      </c>
      <c r="J43" s="18">
        <f t="shared" si="6"/>
        <v>0.94249118118785624</v>
      </c>
      <c r="Q43" s="11"/>
      <c r="R43" s="1"/>
    </row>
    <row r="44" spans="1:18">
      <c r="A44" s="8">
        <v>35490</v>
      </c>
      <c r="B44" s="16">
        <v>87.87</v>
      </c>
      <c r="C44" s="17">
        <v>88.43</v>
      </c>
      <c r="D44">
        <f t="shared" si="0"/>
        <v>88.64</v>
      </c>
      <c r="E44" s="1">
        <f t="shared" si="1"/>
        <v>1045.8224232325638</v>
      </c>
      <c r="F44" s="1">
        <f t="shared" si="2"/>
        <v>1052.4875029754821</v>
      </c>
      <c r="G44" s="1">
        <f t="shared" si="3"/>
        <v>1054.9869078790766</v>
      </c>
      <c r="H44" s="11">
        <f t="shared" si="4"/>
        <v>-9.1644846465128467</v>
      </c>
      <c r="I44" s="1">
        <f t="shared" si="5"/>
        <v>-2.4994049035944954</v>
      </c>
      <c r="J44" s="18">
        <f t="shared" si="6"/>
        <v>0.94249118118785624</v>
      </c>
      <c r="Q44" s="11"/>
      <c r="R44" s="1"/>
    </row>
    <row r="45" spans="1:18">
      <c r="A45" s="8">
        <v>35521</v>
      </c>
      <c r="B45" s="16">
        <v>87.85</v>
      </c>
      <c r="C45" s="17">
        <v>88.45</v>
      </c>
      <c r="D45">
        <f t="shared" si="0"/>
        <v>88.68</v>
      </c>
      <c r="E45" s="1">
        <f t="shared" si="1"/>
        <v>1045.5843846703167</v>
      </c>
      <c r="F45" s="1">
        <f t="shared" si="2"/>
        <v>1052.7255415377292</v>
      </c>
      <c r="G45" s="1">
        <f t="shared" si="3"/>
        <v>1055.4629850035708</v>
      </c>
      <c r="H45" s="11">
        <f t="shared" si="4"/>
        <v>-9.8786003332540986</v>
      </c>
      <c r="I45" s="1">
        <f t="shared" si="5"/>
        <v>-2.7374434658415794</v>
      </c>
      <c r="J45" s="18">
        <f t="shared" si="6"/>
        <v>0.94249118118785624</v>
      </c>
      <c r="Q45" s="11"/>
      <c r="R45" s="1"/>
    </row>
    <row r="46" spans="1:18">
      <c r="A46" s="8">
        <v>35551</v>
      </c>
      <c r="B46" s="16">
        <v>87.98</v>
      </c>
      <c r="C46" s="17">
        <v>88.54</v>
      </c>
      <c r="D46">
        <f t="shared" si="0"/>
        <v>88.68</v>
      </c>
      <c r="E46" s="1">
        <f t="shared" si="1"/>
        <v>1047.1316353249229</v>
      </c>
      <c r="F46" s="1">
        <f t="shared" si="2"/>
        <v>1053.7967150678412</v>
      </c>
      <c r="G46" s="1">
        <f t="shared" si="3"/>
        <v>1055.4629850035708</v>
      </c>
      <c r="H46" s="11">
        <f t="shared" si="4"/>
        <v>-8.3313496786479391</v>
      </c>
      <c r="I46" s="1">
        <f t="shared" si="5"/>
        <v>-1.6662699357295878</v>
      </c>
      <c r="J46" s="18">
        <f t="shared" si="6"/>
        <v>0.94249118118785624</v>
      </c>
      <c r="Q46" s="11"/>
      <c r="R46" s="1"/>
    </row>
    <row r="47" spans="1:18">
      <c r="A47" s="8">
        <v>35582</v>
      </c>
      <c r="B47" s="16">
        <v>88.13</v>
      </c>
      <c r="C47" s="17">
        <v>88.7</v>
      </c>
      <c r="D47">
        <f t="shared" si="0"/>
        <v>88.57</v>
      </c>
      <c r="E47" s="1">
        <f t="shared" si="1"/>
        <v>1048.9169245417759</v>
      </c>
      <c r="F47" s="1">
        <f t="shared" si="2"/>
        <v>1055.7010235658179</v>
      </c>
      <c r="G47" s="1">
        <f t="shared" si="3"/>
        <v>1054.1537729112117</v>
      </c>
      <c r="H47" s="11">
        <f t="shared" si="4"/>
        <v>-5.2368483694358474</v>
      </c>
      <c r="I47" s="1">
        <f t="shared" si="5"/>
        <v>1.5472506546061595</v>
      </c>
      <c r="J47" s="18">
        <f t="shared" si="6"/>
        <v>0.94249118118785624</v>
      </c>
      <c r="Q47" s="11"/>
      <c r="R47" s="1"/>
    </row>
    <row r="48" spans="1:18">
      <c r="A48" s="8">
        <v>35612</v>
      </c>
      <c r="B48" s="16">
        <v>88.84</v>
      </c>
      <c r="C48" s="17">
        <v>89.51</v>
      </c>
      <c r="D48">
        <f t="shared" si="0"/>
        <v>88.53</v>
      </c>
      <c r="E48" s="1">
        <f t="shared" si="1"/>
        <v>1057.3672935015475</v>
      </c>
      <c r="F48" s="1">
        <f t="shared" si="2"/>
        <v>1065.3415853368249</v>
      </c>
      <c r="G48" s="1">
        <f t="shared" si="3"/>
        <v>1053.6776957867178</v>
      </c>
      <c r="H48" s="11">
        <f t="shared" si="4"/>
        <v>3.6895977148296879</v>
      </c>
      <c r="I48" s="1">
        <f t="shared" si="5"/>
        <v>11.663889550107115</v>
      </c>
      <c r="J48" s="18">
        <f t="shared" si="6"/>
        <v>0.94249118118785624</v>
      </c>
      <c r="Q48" s="11"/>
      <c r="R48" s="1"/>
    </row>
    <row r="49" spans="1:18">
      <c r="A49" s="8">
        <v>35643</v>
      </c>
      <c r="B49" s="16">
        <v>89.01</v>
      </c>
      <c r="C49" s="17">
        <v>89.55</v>
      </c>
      <c r="D49">
        <f t="shared" si="0"/>
        <v>88.8</v>
      </c>
      <c r="E49" s="1">
        <f t="shared" si="1"/>
        <v>1059.3906212806478</v>
      </c>
      <c r="F49" s="1">
        <f t="shared" si="2"/>
        <v>1065.8176624613188</v>
      </c>
      <c r="G49" s="1">
        <f t="shared" si="3"/>
        <v>1056.8912163770533</v>
      </c>
      <c r="H49" s="11">
        <f t="shared" si="4"/>
        <v>2.4994049035944954</v>
      </c>
      <c r="I49" s="1">
        <f t="shared" si="5"/>
        <v>8.9264460842655353</v>
      </c>
      <c r="J49" s="18">
        <f t="shared" si="6"/>
        <v>0.94249118118785624</v>
      </c>
      <c r="Q49" s="11"/>
      <c r="R49" s="1"/>
    </row>
    <row r="50" spans="1:18">
      <c r="A50" s="8">
        <v>35674</v>
      </c>
      <c r="B50" s="16">
        <v>88.63</v>
      </c>
      <c r="C50" s="17">
        <v>89.19</v>
      </c>
      <c r="D50">
        <f t="shared" si="0"/>
        <v>89.08</v>
      </c>
      <c r="E50" s="1">
        <f t="shared" si="1"/>
        <v>1054.867888597953</v>
      </c>
      <c r="F50" s="1">
        <f t="shared" si="2"/>
        <v>1061.5329683408713</v>
      </c>
      <c r="G50" s="1">
        <f t="shared" si="3"/>
        <v>1060.2237562485125</v>
      </c>
      <c r="H50" s="11">
        <f t="shared" si="4"/>
        <v>-5.3558676505595031</v>
      </c>
      <c r="I50" s="1">
        <f t="shared" si="5"/>
        <v>1.3092120923588482</v>
      </c>
      <c r="J50" s="18">
        <f t="shared" si="6"/>
        <v>0.94249118118785624</v>
      </c>
      <c r="Q50" s="11"/>
      <c r="R50" s="1"/>
    </row>
    <row r="51" spans="1:18">
      <c r="A51" s="8">
        <v>35704</v>
      </c>
      <c r="B51" s="16">
        <v>88.62</v>
      </c>
      <c r="C51" s="17">
        <v>89.21</v>
      </c>
      <c r="D51">
        <f t="shared" si="0"/>
        <v>89.24</v>
      </c>
      <c r="E51" s="1">
        <f t="shared" si="1"/>
        <v>1054.7488693168295</v>
      </c>
      <c r="F51" s="1">
        <f t="shared" si="2"/>
        <v>1061.7710069031184</v>
      </c>
      <c r="G51" s="1">
        <f t="shared" si="3"/>
        <v>1062.1280647464889</v>
      </c>
      <c r="H51" s="11">
        <f t="shared" si="4"/>
        <v>-7.3791954296593758</v>
      </c>
      <c r="I51" s="1">
        <f t="shared" si="5"/>
        <v>-0.35705784337051227</v>
      </c>
      <c r="J51" s="18">
        <f t="shared" si="6"/>
        <v>0.94249118118785624</v>
      </c>
      <c r="Q51" s="11"/>
      <c r="R51" s="1"/>
    </row>
    <row r="52" spans="1:18">
      <c r="A52" s="8">
        <v>35735</v>
      </c>
      <c r="B52" s="16">
        <v>88.85</v>
      </c>
      <c r="C52" s="17">
        <v>89.46</v>
      </c>
      <c r="D52">
        <f t="shared" si="0"/>
        <v>89.37</v>
      </c>
      <c r="E52" s="1">
        <f t="shared" si="1"/>
        <v>1057.4863127826709</v>
      </c>
      <c r="F52" s="1">
        <f t="shared" si="2"/>
        <v>1064.7464889312071</v>
      </c>
      <c r="G52" s="1">
        <f t="shared" si="3"/>
        <v>1063.6753154010951</v>
      </c>
      <c r="H52" s="11">
        <f t="shared" si="4"/>
        <v>-6.1890026184241833</v>
      </c>
      <c r="I52" s="1">
        <f t="shared" si="5"/>
        <v>1.0711735301119916</v>
      </c>
      <c r="J52" s="18">
        <f t="shared" si="6"/>
        <v>0.94249118118785624</v>
      </c>
      <c r="Q52" s="11"/>
      <c r="R52" s="1"/>
    </row>
    <row r="53" spans="1:18">
      <c r="A53" s="8">
        <v>35765</v>
      </c>
      <c r="B53" s="16">
        <v>88.77</v>
      </c>
      <c r="C53" s="17">
        <v>89.43</v>
      </c>
      <c r="D53">
        <f t="shared" si="0"/>
        <v>89.35</v>
      </c>
      <c r="E53" s="1">
        <f t="shared" si="1"/>
        <v>1056.5341585336826</v>
      </c>
      <c r="F53" s="1">
        <f t="shared" si="2"/>
        <v>1064.3894310878363</v>
      </c>
      <c r="G53" s="1">
        <f t="shared" si="3"/>
        <v>1063.437276838848</v>
      </c>
      <c r="H53" s="11">
        <f t="shared" si="4"/>
        <v>-6.9031183051654352</v>
      </c>
      <c r="I53" s="1">
        <f t="shared" si="5"/>
        <v>0.95215424898833589</v>
      </c>
      <c r="J53" s="18">
        <f t="shared" si="6"/>
        <v>0.94249118118785624</v>
      </c>
      <c r="Q53" s="11"/>
      <c r="R53" s="1"/>
    </row>
    <row r="54" spans="1:18">
      <c r="A54" s="8">
        <v>35796</v>
      </c>
      <c r="B54" s="19">
        <v>88.74</v>
      </c>
      <c r="C54" s="20">
        <v>89.51</v>
      </c>
      <c r="D54">
        <f t="shared" si="0"/>
        <v>89.32</v>
      </c>
      <c r="E54" s="1">
        <f t="shared" si="1"/>
        <v>1056.1771006903118</v>
      </c>
      <c r="F54" s="1">
        <f t="shared" si="2"/>
        <v>1065.3415853368249</v>
      </c>
      <c r="G54" s="1">
        <f t="shared" si="3"/>
        <v>1063.0802189954773</v>
      </c>
      <c r="H54" s="11">
        <f t="shared" si="4"/>
        <v>-6.9031183051654352</v>
      </c>
      <c r="I54" s="1">
        <f t="shared" si="5"/>
        <v>2.2613663413476388</v>
      </c>
      <c r="J54" s="18">
        <f t="shared" ref="J54:J65" si="7">L$15</f>
        <v>0.90208453664981814</v>
      </c>
      <c r="Q54" s="11"/>
      <c r="R54" s="1"/>
    </row>
    <row r="55" spans="1:18">
      <c r="A55" s="8">
        <v>35827</v>
      </c>
      <c r="B55" s="19">
        <v>88.92</v>
      </c>
      <c r="C55" s="20">
        <v>89.73</v>
      </c>
      <c r="D55">
        <f t="shared" si="0"/>
        <v>89.4</v>
      </c>
      <c r="E55" s="1">
        <f t="shared" si="1"/>
        <v>1058.3194477505358</v>
      </c>
      <c r="F55" s="1">
        <f t="shared" si="2"/>
        <v>1067.9600095215426</v>
      </c>
      <c r="G55" s="1">
        <f t="shared" si="3"/>
        <v>1064.0323732444658</v>
      </c>
      <c r="H55" s="11">
        <f t="shared" si="4"/>
        <v>-5.7129254939300154</v>
      </c>
      <c r="I55" s="1">
        <f t="shared" si="5"/>
        <v>3.9276362770767719</v>
      </c>
      <c r="J55" s="18">
        <f t="shared" si="7"/>
        <v>0.90208453664981814</v>
      </c>
      <c r="Q55" s="11"/>
      <c r="R55" s="1"/>
    </row>
    <row r="56" spans="1:18">
      <c r="A56" s="8">
        <v>35855</v>
      </c>
      <c r="B56" s="19">
        <v>88.77</v>
      </c>
      <c r="C56" s="20">
        <v>89.61</v>
      </c>
      <c r="D56">
        <f t="shared" si="0"/>
        <v>89.53</v>
      </c>
      <c r="E56" s="1">
        <f t="shared" si="1"/>
        <v>1056.5341585336826</v>
      </c>
      <c r="F56" s="1">
        <f t="shared" si="2"/>
        <v>1066.5317781480601</v>
      </c>
      <c r="G56" s="1">
        <f t="shared" si="3"/>
        <v>1065.579623899072</v>
      </c>
      <c r="H56" s="11">
        <f t="shared" si="4"/>
        <v>-9.0454653653894184</v>
      </c>
      <c r="I56" s="1">
        <f t="shared" si="5"/>
        <v>0.95215424898810852</v>
      </c>
      <c r="J56" s="18">
        <f t="shared" si="7"/>
        <v>0.90208453664981814</v>
      </c>
      <c r="Q56" s="11"/>
      <c r="R56" s="1"/>
    </row>
    <row r="57" spans="1:18">
      <c r="A57" s="8">
        <v>35886</v>
      </c>
      <c r="B57" s="19">
        <v>89.17</v>
      </c>
      <c r="C57" s="20">
        <v>90.04</v>
      </c>
      <c r="D57">
        <f t="shared" si="0"/>
        <v>89.57</v>
      </c>
      <c r="E57" s="1">
        <f t="shared" si="1"/>
        <v>1061.2949297786245</v>
      </c>
      <c r="F57" s="1">
        <f t="shared" si="2"/>
        <v>1071.6496072363725</v>
      </c>
      <c r="G57" s="1">
        <f t="shared" si="3"/>
        <v>1066.0557010235659</v>
      </c>
      <c r="H57" s="11">
        <f t="shared" si="4"/>
        <v>-4.7607712449414521</v>
      </c>
      <c r="I57" s="1">
        <f t="shared" si="5"/>
        <v>5.5939062128065871</v>
      </c>
      <c r="J57" s="18">
        <f t="shared" si="7"/>
        <v>0.90208453664981814</v>
      </c>
      <c r="Q57" s="11"/>
      <c r="R57" s="1"/>
    </row>
    <row r="58" spans="1:18">
      <c r="A58" s="8">
        <v>35916</v>
      </c>
      <c r="B58" s="19">
        <v>89.61</v>
      </c>
      <c r="C58" s="20">
        <v>90.53</v>
      </c>
      <c r="D58">
        <f t="shared" si="0"/>
        <v>89.72</v>
      </c>
      <c r="E58" s="1">
        <f t="shared" si="1"/>
        <v>1066.5317781480601</v>
      </c>
      <c r="F58" s="1">
        <f t="shared" si="2"/>
        <v>1077.4815520114262</v>
      </c>
      <c r="G58" s="1">
        <f t="shared" si="3"/>
        <v>1067.8409902404192</v>
      </c>
      <c r="H58" s="11">
        <f t="shared" si="4"/>
        <v>-1.3092120923590755</v>
      </c>
      <c r="I58" s="1">
        <f t="shared" si="5"/>
        <v>9.6405617710070146</v>
      </c>
      <c r="J58" s="18">
        <f t="shared" si="7"/>
        <v>0.90208453664981814</v>
      </c>
      <c r="Q58" s="11"/>
      <c r="R58" s="1"/>
    </row>
    <row r="59" spans="1:18">
      <c r="A59" s="8">
        <v>35947</v>
      </c>
      <c r="B59" s="19">
        <v>89.52</v>
      </c>
      <c r="C59" s="20">
        <v>90.44</v>
      </c>
      <c r="D59">
        <f t="shared" si="0"/>
        <v>89.98</v>
      </c>
      <c r="E59" s="1">
        <f t="shared" si="1"/>
        <v>1065.4606046179483</v>
      </c>
      <c r="F59" s="1">
        <f t="shared" si="2"/>
        <v>1076.4103784813142</v>
      </c>
      <c r="G59" s="1">
        <f t="shared" si="3"/>
        <v>1070.9354915496313</v>
      </c>
      <c r="H59" s="11">
        <f t="shared" si="4"/>
        <v>-5.4748869316829314</v>
      </c>
      <c r="I59" s="1">
        <f t="shared" si="5"/>
        <v>5.4748869316829314</v>
      </c>
      <c r="J59" s="18">
        <f t="shared" si="7"/>
        <v>0.90208453664981814</v>
      </c>
      <c r="Q59" s="11"/>
      <c r="R59" s="1"/>
    </row>
    <row r="60" spans="1:18">
      <c r="A60" s="8">
        <v>35977</v>
      </c>
      <c r="B60" s="19">
        <v>89.74</v>
      </c>
      <c r="C60" s="20">
        <v>90.66</v>
      </c>
      <c r="D60">
        <f t="shared" si="0"/>
        <v>90.16</v>
      </c>
      <c r="E60" s="1">
        <f t="shared" si="1"/>
        <v>1068.0790288026662</v>
      </c>
      <c r="F60" s="1">
        <f t="shared" si="2"/>
        <v>1079.0288026660319</v>
      </c>
      <c r="G60" s="1">
        <f t="shared" si="3"/>
        <v>1073.077838609855</v>
      </c>
      <c r="H60" s="11">
        <f t="shared" si="4"/>
        <v>-4.9988098071887634</v>
      </c>
      <c r="I60" s="1">
        <f t="shared" si="5"/>
        <v>5.950964056176872</v>
      </c>
      <c r="J60" s="18">
        <f t="shared" si="7"/>
        <v>0.90208453664981814</v>
      </c>
      <c r="Q60" s="11"/>
      <c r="R60" s="1"/>
    </row>
    <row r="61" spans="1:18">
      <c r="A61" s="8">
        <v>36008</v>
      </c>
      <c r="B61" s="19">
        <v>89.4</v>
      </c>
      <c r="C61" s="20">
        <v>90.31</v>
      </c>
      <c r="D61">
        <f t="shared" si="0"/>
        <v>90.42</v>
      </c>
      <c r="E61" s="1">
        <f t="shared" si="1"/>
        <v>1064.0323732444658</v>
      </c>
      <c r="F61" s="1">
        <f t="shared" si="2"/>
        <v>1074.863127826708</v>
      </c>
      <c r="G61" s="1">
        <f t="shared" si="3"/>
        <v>1076.1723399190671</v>
      </c>
      <c r="H61" s="11">
        <f t="shared" si="4"/>
        <v>-12.139966674601283</v>
      </c>
      <c r="I61" s="1">
        <f t="shared" si="5"/>
        <v>-1.3092120923590755</v>
      </c>
      <c r="J61" s="18">
        <f t="shared" si="7"/>
        <v>0.90208453664981814</v>
      </c>
      <c r="Q61" s="11"/>
      <c r="R61" s="1"/>
    </row>
    <row r="62" spans="1:18">
      <c r="A62" s="8">
        <v>36039</v>
      </c>
      <c r="B62" s="19">
        <v>89.36</v>
      </c>
      <c r="C62" s="20">
        <v>90.28</v>
      </c>
      <c r="D62">
        <f t="shared" si="0"/>
        <v>90.49</v>
      </c>
      <c r="E62" s="1">
        <f t="shared" si="1"/>
        <v>1063.5562961199714</v>
      </c>
      <c r="F62" s="1">
        <f t="shared" si="2"/>
        <v>1074.5060699833375</v>
      </c>
      <c r="G62" s="1">
        <f t="shared" si="3"/>
        <v>1077.0054748869318</v>
      </c>
      <c r="H62" s="11">
        <f t="shared" si="4"/>
        <v>-13.449178766960358</v>
      </c>
      <c r="I62" s="1">
        <f t="shared" si="5"/>
        <v>-2.499404903594268</v>
      </c>
      <c r="J62" s="18">
        <f t="shared" si="7"/>
        <v>0.90208453664981814</v>
      </c>
      <c r="Q62" s="11"/>
      <c r="R62" s="1"/>
    </row>
    <row r="63" spans="1:18">
      <c r="A63" s="8">
        <v>36069</v>
      </c>
      <c r="B63" s="19">
        <v>89.38</v>
      </c>
      <c r="C63" s="20">
        <v>90.29</v>
      </c>
      <c r="D63">
        <f t="shared" si="0"/>
        <v>90.42</v>
      </c>
      <c r="E63" s="1">
        <f t="shared" si="1"/>
        <v>1063.7943346822185</v>
      </c>
      <c r="F63" s="1">
        <f t="shared" si="2"/>
        <v>1074.6250892644612</v>
      </c>
      <c r="G63" s="1">
        <f t="shared" si="3"/>
        <v>1076.1723399190671</v>
      </c>
      <c r="H63" s="11">
        <f t="shared" si="4"/>
        <v>-12.378005236848594</v>
      </c>
      <c r="I63" s="1">
        <f t="shared" si="5"/>
        <v>-1.5472506546059321</v>
      </c>
      <c r="J63" s="18">
        <f t="shared" si="7"/>
        <v>0.90208453664981814</v>
      </c>
      <c r="Q63" s="11"/>
      <c r="R63" s="1"/>
    </row>
    <row r="64" spans="1:18" ht="32.25" customHeight="1">
      <c r="A64" s="8">
        <v>36100</v>
      </c>
      <c r="B64" s="19">
        <v>89.36</v>
      </c>
      <c r="C64" s="20">
        <v>90.27</v>
      </c>
      <c r="D64">
        <f t="shared" si="0"/>
        <v>90.39</v>
      </c>
      <c r="E64" s="1">
        <f t="shared" si="1"/>
        <v>1063.5562961199714</v>
      </c>
      <c r="F64" s="1">
        <f t="shared" si="2"/>
        <v>1074.3870507022139</v>
      </c>
      <c r="G64" s="1">
        <f t="shared" si="3"/>
        <v>1075.8152820756964</v>
      </c>
      <c r="H64" s="11">
        <f t="shared" si="4"/>
        <v>-12.258985955724938</v>
      </c>
      <c r="I64" s="1">
        <f t="shared" si="5"/>
        <v>-1.4282313734825038</v>
      </c>
      <c r="J64" s="18">
        <f t="shared" si="7"/>
        <v>0.90208453664981814</v>
      </c>
      <c r="Q64" s="11"/>
      <c r="R64" s="1"/>
    </row>
    <row r="65" spans="1:18">
      <c r="A65" s="8">
        <v>36130</v>
      </c>
      <c r="B65" s="19">
        <v>89.29</v>
      </c>
      <c r="C65" s="20">
        <v>90.28</v>
      </c>
      <c r="D65">
        <f t="shared" si="0"/>
        <v>90.29</v>
      </c>
      <c r="E65" s="1">
        <f t="shared" si="1"/>
        <v>1062.723161152107</v>
      </c>
      <c r="F65" s="1">
        <f t="shared" si="2"/>
        <v>1074.5060699833375</v>
      </c>
      <c r="G65" s="1">
        <f t="shared" si="3"/>
        <v>1074.6250892644612</v>
      </c>
      <c r="H65" s="11">
        <f t="shared" si="4"/>
        <v>-11.901928112354199</v>
      </c>
      <c r="I65" s="1">
        <f t="shared" si="5"/>
        <v>-0.11901928112365567</v>
      </c>
      <c r="J65" s="18">
        <f t="shared" si="7"/>
        <v>0.90208453664981814</v>
      </c>
      <c r="Q65" s="11"/>
      <c r="R65" s="1"/>
    </row>
    <row r="66" spans="1:18">
      <c r="A66" s="8">
        <v>36161</v>
      </c>
      <c r="B66" s="27">
        <v>89.59</v>
      </c>
      <c r="C66" s="28">
        <v>90.6</v>
      </c>
      <c r="D66">
        <f t="shared" si="0"/>
        <v>90.28</v>
      </c>
      <c r="E66" s="1">
        <f t="shared" si="1"/>
        <v>1066.2937395858132</v>
      </c>
      <c r="F66" s="1">
        <f t="shared" si="2"/>
        <v>1078.3146869792906</v>
      </c>
      <c r="G66" s="1">
        <f t="shared" si="3"/>
        <v>1074.5060699833375</v>
      </c>
      <c r="H66" s="11">
        <f t="shared" si="4"/>
        <v>-8.2123303975242834</v>
      </c>
      <c r="I66" s="1">
        <f t="shared" si="5"/>
        <v>3.8086169959531162</v>
      </c>
      <c r="J66" s="18">
        <f t="shared" ref="J66:J77" si="8">L$16</f>
        <v>0.93926856536580405</v>
      </c>
      <c r="Q66" s="11"/>
      <c r="R66" s="1"/>
    </row>
    <row r="67" spans="1:18">
      <c r="A67" s="8">
        <v>36192</v>
      </c>
      <c r="B67" s="27">
        <v>89.79</v>
      </c>
      <c r="C67" s="28">
        <v>90.81</v>
      </c>
      <c r="D67">
        <f t="shared" si="0"/>
        <v>90.36</v>
      </c>
      <c r="E67" s="1">
        <f t="shared" si="1"/>
        <v>1068.6741252082838</v>
      </c>
      <c r="F67" s="1">
        <f t="shared" si="2"/>
        <v>1080.8140918828854</v>
      </c>
      <c r="G67" s="1">
        <f t="shared" si="3"/>
        <v>1075.4582242323258</v>
      </c>
      <c r="H67" s="11">
        <f t="shared" si="4"/>
        <v>-6.7840990240420069</v>
      </c>
      <c r="I67" s="1">
        <f t="shared" si="5"/>
        <v>5.3558676505595031</v>
      </c>
      <c r="J67" s="18">
        <f t="shared" si="8"/>
        <v>0.93926856536580405</v>
      </c>
      <c r="Q67" s="11"/>
      <c r="R67" s="1"/>
    </row>
    <row r="68" spans="1:18">
      <c r="A68" s="8">
        <v>36220</v>
      </c>
      <c r="B68" s="27">
        <v>89.86</v>
      </c>
      <c r="C68" s="28">
        <v>90.82</v>
      </c>
      <c r="D68">
        <f t="shared" si="0"/>
        <v>90.49</v>
      </c>
      <c r="E68" s="1">
        <f t="shared" si="1"/>
        <v>1069.5072601761487</v>
      </c>
      <c r="F68" s="1">
        <f t="shared" si="2"/>
        <v>1080.9331111640086</v>
      </c>
      <c r="G68" s="1">
        <f t="shared" si="3"/>
        <v>1077.0054748869318</v>
      </c>
      <c r="H68" s="11">
        <f t="shared" si="4"/>
        <v>-7.4982147107830315</v>
      </c>
      <c r="I68" s="1">
        <f t="shared" si="5"/>
        <v>3.9276362770767719</v>
      </c>
      <c r="J68" s="18">
        <f t="shared" si="8"/>
        <v>0.93926856536580405</v>
      </c>
      <c r="Q68" s="11"/>
      <c r="R68" s="1"/>
    </row>
    <row r="69" spans="1:18">
      <c r="A69" s="8">
        <v>36251</v>
      </c>
      <c r="B69" s="27">
        <v>90.21</v>
      </c>
      <c r="C69" s="28">
        <v>91.04</v>
      </c>
      <c r="D69">
        <f t="shared" si="0"/>
        <v>90.63</v>
      </c>
      <c r="E69" s="1">
        <f t="shared" si="1"/>
        <v>1073.6729350154726</v>
      </c>
      <c r="F69" s="1">
        <f t="shared" si="2"/>
        <v>1083.5515353487267</v>
      </c>
      <c r="G69" s="1">
        <f t="shared" si="3"/>
        <v>1078.6717448226614</v>
      </c>
      <c r="H69" s="11">
        <f t="shared" si="4"/>
        <v>-4.9988098071887634</v>
      </c>
      <c r="I69" s="1">
        <f t="shared" si="5"/>
        <v>4.8797905260653351</v>
      </c>
      <c r="J69" s="18">
        <f t="shared" si="8"/>
        <v>0.93926856536580405</v>
      </c>
      <c r="Q69" s="11"/>
      <c r="R69" s="1"/>
    </row>
    <row r="70" spans="1:18">
      <c r="A70" s="8">
        <v>36281</v>
      </c>
      <c r="B70" s="27">
        <v>90.37</v>
      </c>
      <c r="C70" s="28">
        <v>91.19</v>
      </c>
      <c r="D70">
        <f t="shared" si="0"/>
        <v>90.82</v>
      </c>
      <c r="E70" s="1">
        <f t="shared" si="1"/>
        <v>1075.5772435134493</v>
      </c>
      <c r="F70" s="1">
        <f t="shared" si="2"/>
        <v>1085.3368245655797</v>
      </c>
      <c r="G70" s="1">
        <f t="shared" si="3"/>
        <v>1080.9331111640086</v>
      </c>
      <c r="H70" s="11">
        <f t="shared" si="4"/>
        <v>-5.3558676505592757</v>
      </c>
      <c r="I70" s="1">
        <f t="shared" si="5"/>
        <v>4.4037134015711672</v>
      </c>
      <c r="J70" s="18">
        <f t="shared" si="8"/>
        <v>0.93926856536580405</v>
      </c>
      <c r="Q70" s="11"/>
      <c r="R70" s="1"/>
    </row>
    <row r="71" spans="1:18">
      <c r="A71" s="8">
        <v>36312</v>
      </c>
      <c r="B71" s="27">
        <v>90.19</v>
      </c>
      <c r="C71" s="28">
        <v>91.03</v>
      </c>
      <c r="D71">
        <f t="shared" si="0"/>
        <v>90.97</v>
      </c>
      <c r="E71" s="1">
        <f t="shared" si="1"/>
        <v>1073.4348964532255</v>
      </c>
      <c r="F71" s="1">
        <f t="shared" si="2"/>
        <v>1083.432516067603</v>
      </c>
      <c r="G71" s="1">
        <f t="shared" si="3"/>
        <v>1082.7184003808618</v>
      </c>
      <c r="H71" s="11">
        <f t="shared" si="4"/>
        <v>-9.283503927636275</v>
      </c>
      <c r="I71" s="1">
        <f t="shared" si="5"/>
        <v>0.71411568674125192</v>
      </c>
      <c r="J71" s="18">
        <f t="shared" si="8"/>
        <v>0.93926856536580405</v>
      </c>
      <c r="Q71" s="11"/>
      <c r="R71" s="1"/>
    </row>
    <row r="72" spans="1:18">
      <c r="A72" s="8">
        <v>36342</v>
      </c>
      <c r="B72" s="27">
        <v>90.33</v>
      </c>
      <c r="C72" s="28">
        <v>91.05</v>
      </c>
      <c r="D72">
        <f t="shared" si="0"/>
        <v>91.02</v>
      </c>
      <c r="E72" s="1">
        <f t="shared" si="1"/>
        <v>1075.1011663889551</v>
      </c>
      <c r="F72" s="1">
        <f t="shared" si="2"/>
        <v>1083.6705546298501</v>
      </c>
      <c r="G72" s="1">
        <f t="shared" si="3"/>
        <v>1083.3134967864796</v>
      </c>
      <c r="H72" s="11">
        <f t="shared" si="4"/>
        <v>-8.2123303975245108</v>
      </c>
      <c r="I72" s="1">
        <f t="shared" si="5"/>
        <v>0.35705784337051227</v>
      </c>
      <c r="J72" s="18">
        <f t="shared" si="8"/>
        <v>0.93926856536580405</v>
      </c>
      <c r="Q72" s="11"/>
      <c r="R72" s="1"/>
    </row>
    <row r="73" spans="1:18">
      <c r="A73" s="8">
        <v>36373</v>
      </c>
      <c r="B73" s="27">
        <v>90.22</v>
      </c>
      <c r="C73" s="28">
        <v>90.83</v>
      </c>
      <c r="D73">
        <f t="shared" si="0"/>
        <v>91.08</v>
      </c>
      <c r="E73" s="1">
        <f t="shared" si="1"/>
        <v>1073.7919542965963</v>
      </c>
      <c r="F73" s="1">
        <f t="shared" si="2"/>
        <v>1081.0521304451322</v>
      </c>
      <c r="G73" s="1">
        <f t="shared" si="3"/>
        <v>1084.0276124732209</v>
      </c>
      <c r="H73" s="11">
        <f t="shared" si="4"/>
        <v>-10.235658176624611</v>
      </c>
      <c r="I73" s="1">
        <f t="shared" si="5"/>
        <v>-2.9754820280886634</v>
      </c>
      <c r="J73" s="18">
        <f t="shared" si="8"/>
        <v>0.93926856536580405</v>
      </c>
      <c r="Q73" s="11"/>
      <c r="R73" s="1"/>
    </row>
    <row r="74" spans="1:18">
      <c r="A74" s="8">
        <v>36404</v>
      </c>
      <c r="B74" s="27">
        <v>90.42</v>
      </c>
      <c r="C74" s="28">
        <v>91</v>
      </c>
      <c r="D74">
        <f t="shared" si="0"/>
        <v>91.03</v>
      </c>
      <c r="E74" s="1">
        <f t="shared" si="1"/>
        <v>1076.1723399190671</v>
      </c>
      <c r="F74" s="1">
        <f t="shared" si="2"/>
        <v>1083.0754582242325</v>
      </c>
      <c r="G74" s="1">
        <f t="shared" si="3"/>
        <v>1083.432516067603</v>
      </c>
      <c r="H74" s="11">
        <f t="shared" si="4"/>
        <v>-7.2601761485359475</v>
      </c>
      <c r="I74" s="1">
        <f t="shared" si="5"/>
        <v>-0.35705784337051227</v>
      </c>
      <c r="J74" s="18">
        <f t="shared" si="8"/>
        <v>0.93926856536580405</v>
      </c>
      <c r="Q74" s="11"/>
      <c r="R74" s="1"/>
    </row>
    <row r="75" spans="1:18">
      <c r="A75" s="8">
        <v>36434</v>
      </c>
      <c r="B75" s="27">
        <v>90.54</v>
      </c>
      <c r="C75" s="28">
        <v>91.11</v>
      </c>
      <c r="D75">
        <f t="shared" ref="D75:D93" si="9">ROUND(SUM(C71:C74)/4,2)</f>
        <v>90.98</v>
      </c>
      <c r="E75" s="1">
        <f t="shared" si="1"/>
        <v>1077.6005712925496</v>
      </c>
      <c r="F75" s="1">
        <f t="shared" si="2"/>
        <v>1084.3846703165916</v>
      </c>
      <c r="G75" s="1">
        <f t="shared" si="3"/>
        <v>1082.8374196619855</v>
      </c>
      <c r="H75" s="11">
        <f t="shared" si="4"/>
        <v>-5.2368483694358474</v>
      </c>
      <c r="I75" s="1">
        <f t="shared" si="5"/>
        <v>1.5472506546061595</v>
      </c>
      <c r="J75" s="18">
        <f t="shared" si="8"/>
        <v>0.93926856536580405</v>
      </c>
      <c r="Q75" s="11"/>
      <c r="R75" s="1"/>
    </row>
    <row r="76" spans="1:18">
      <c r="A76" s="8">
        <v>36465</v>
      </c>
      <c r="B76" s="27">
        <v>90.73</v>
      </c>
      <c r="C76" s="28">
        <v>91.27</v>
      </c>
      <c r="D76">
        <f t="shared" si="9"/>
        <v>91</v>
      </c>
      <c r="E76" s="1">
        <f t="shared" ref="E76:E139" si="10">$E$10*B76/100</f>
        <v>1079.8619376338968</v>
      </c>
      <c r="F76" s="1">
        <f t="shared" ref="F76:F139" si="11">$F$10*C76/100</f>
        <v>1086.2889788145681</v>
      </c>
      <c r="G76" s="1">
        <f t="shared" ref="G76:G139" si="12">$G$10*D76/100</f>
        <v>1083.0754582242325</v>
      </c>
      <c r="H76" s="11">
        <f t="shared" ref="H76:H139" si="13">E76-G76</f>
        <v>-3.2135205903357473</v>
      </c>
      <c r="I76" s="1">
        <f t="shared" ref="I76:I139" si="14">F76-G76</f>
        <v>3.21352059033552</v>
      </c>
      <c r="J76" s="18">
        <f t="shared" si="8"/>
        <v>0.93926856536580405</v>
      </c>
      <c r="Q76" s="11"/>
      <c r="R76" s="1"/>
    </row>
    <row r="77" spans="1:18">
      <c r="A77" s="8">
        <v>36495</v>
      </c>
      <c r="B77" s="27">
        <v>91.02</v>
      </c>
      <c r="C77" s="28">
        <v>91.43</v>
      </c>
      <c r="D77">
        <f t="shared" si="9"/>
        <v>91.05</v>
      </c>
      <c r="E77" s="1">
        <f t="shared" si="10"/>
        <v>1083.3134967864796</v>
      </c>
      <c r="F77" s="1">
        <f t="shared" si="11"/>
        <v>1088.193287312545</v>
      </c>
      <c r="G77" s="1">
        <f t="shared" si="12"/>
        <v>1083.6705546298501</v>
      </c>
      <c r="H77" s="11">
        <f t="shared" si="13"/>
        <v>-0.35705784337051227</v>
      </c>
      <c r="I77" s="1">
        <f t="shared" si="14"/>
        <v>4.5227326826948229</v>
      </c>
      <c r="J77" s="18">
        <f t="shared" si="8"/>
        <v>0.93926856536580405</v>
      </c>
      <c r="Q77" s="11"/>
      <c r="R77" s="1"/>
    </row>
    <row r="78" spans="1:18">
      <c r="A78" s="8">
        <v>36526</v>
      </c>
      <c r="B78" s="30">
        <v>91.19</v>
      </c>
      <c r="C78" s="31">
        <v>91.67</v>
      </c>
      <c r="D78">
        <f t="shared" si="9"/>
        <v>91.2</v>
      </c>
      <c r="E78" s="1">
        <f t="shared" si="10"/>
        <v>1085.3368245655797</v>
      </c>
      <c r="F78" s="1">
        <f t="shared" si="11"/>
        <v>1091.0497500595097</v>
      </c>
      <c r="G78" s="1">
        <f t="shared" si="12"/>
        <v>1085.4558438467034</v>
      </c>
      <c r="H78" s="11">
        <f t="shared" si="13"/>
        <v>-0.11901928112365567</v>
      </c>
      <c r="I78" s="1">
        <f t="shared" si="14"/>
        <v>5.5939062128063597</v>
      </c>
      <c r="J78" s="18">
        <f t="shared" ref="J78:J89" si="15">L$17</f>
        <v>1.0682</v>
      </c>
      <c r="Q78" s="11"/>
      <c r="R78" s="1"/>
    </row>
    <row r="79" spans="1:18">
      <c r="A79" s="8">
        <v>36557</v>
      </c>
      <c r="B79" s="30">
        <v>91.53</v>
      </c>
      <c r="C79" s="31">
        <v>91.91</v>
      </c>
      <c r="D79">
        <f t="shared" si="9"/>
        <v>91.37</v>
      </c>
      <c r="E79" s="1">
        <f t="shared" si="10"/>
        <v>1089.3834801237801</v>
      </c>
      <c r="F79" s="1">
        <f t="shared" si="11"/>
        <v>1093.9062128064747</v>
      </c>
      <c r="G79" s="1">
        <f t="shared" si="12"/>
        <v>1087.4791716258035</v>
      </c>
      <c r="H79" s="11">
        <f t="shared" si="13"/>
        <v>1.9043084979766718</v>
      </c>
      <c r="I79" s="1">
        <f t="shared" si="14"/>
        <v>6.4270411806712673</v>
      </c>
      <c r="J79" s="18">
        <f t="shared" si="15"/>
        <v>1.0682</v>
      </c>
      <c r="Q79" s="11"/>
      <c r="R79" s="1"/>
    </row>
    <row r="80" spans="1:18">
      <c r="A80" s="8">
        <v>36586</v>
      </c>
      <c r="B80" s="30">
        <v>91.88</v>
      </c>
      <c r="C80" s="31">
        <v>92.11</v>
      </c>
      <c r="D80">
        <f t="shared" si="9"/>
        <v>91.57</v>
      </c>
      <c r="E80" s="1">
        <f t="shared" si="10"/>
        <v>1093.549154963104</v>
      </c>
      <c r="F80" s="1">
        <f t="shared" si="11"/>
        <v>1096.2865984289456</v>
      </c>
      <c r="G80" s="1">
        <f t="shared" si="12"/>
        <v>1089.8595572482743</v>
      </c>
      <c r="H80" s="11">
        <f t="shared" si="13"/>
        <v>3.6895977148296879</v>
      </c>
      <c r="I80" s="1">
        <f t="shared" si="14"/>
        <v>6.4270411806712673</v>
      </c>
      <c r="J80" s="18">
        <f t="shared" si="15"/>
        <v>1.0682</v>
      </c>
      <c r="Q80" s="11"/>
      <c r="R80" s="1"/>
    </row>
    <row r="81" spans="1:18">
      <c r="A81" s="8">
        <v>36617</v>
      </c>
      <c r="B81" s="30">
        <v>92.06</v>
      </c>
      <c r="C81" s="31">
        <v>92.37</v>
      </c>
      <c r="D81">
        <f t="shared" si="9"/>
        <v>91.78</v>
      </c>
      <c r="E81" s="1">
        <f t="shared" si="10"/>
        <v>1095.691502023328</v>
      </c>
      <c r="F81" s="1">
        <f t="shared" si="11"/>
        <v>1099.3810997381579</v>
      </c>
      <c r="G81" s="1">
        <f t="shared" si="12"/>
        <v>1092.3589621518688</v>
      </c>
      <c r="H81" s="11">
        <f t="shared" si="13"/>
        <v>3.3325398714591756</v>
      </c>
      <c r="I81" s="1">
        <f t="shared" si="14"/>
        <v>7.0221375862890909</v>
      </c>
      <c r="J81" s="18">
        <f t="shared" si="15"/>
        <v>1.0682</v>
      </c>
      <c r="Q81" s="11"/>
      <c r="R81" s="1"/>
    </row>
    <row r="82" spans="1:18">
      <c r="A82" s="8">
        <v>36647</v>
      </c>
      <c r="B82" s="30">
        <v>92.32</v>
      </c>
      <c r="C82" s="31">
        <v>92.48</v>
      </c>
      <c r="D82">
        <f t="shared" si="9"/>
        <v>92.02</v>
      </c>
      <c r="E82" s="1">
        <f t="shared" si="10"/>
        <v>1098.7860033325401</v>
      </c>
      <c r="F82" s="1">
        <f t="shared" si="11"/>
        <v>1100.6903118305167</v>
      </c>
      <c r="G82" s="1">
        <f t="shared" si="12"/>
        <v>1095.2154248988338</v>
      </c>
      <c r="H82" s="11">
        <f t="shared" si="13"/>
        <v>3.5705784337062596</v>
      </c>
      <c r="I82" s="1">
        <f t="shared" si="14"/>
        <v>5.4748869316829314</v>
      </c>
      <c r="J82" s="18">
        <f t="shared" si="15"/>
        <v>1.0682</v>
      </c>
      <c r="Q82" s="11"/>
      <c r="R82" s="1"/>
    </row>
    <row r="83" spans="1:18">
      <c r="A83" s="8">
        <v>36678</v>
      </c>
      <c r="B83" s="30">
        <v>92.67</v>
      </c>
      <c r="C83" s="31">
        <v>92.67</v>
      </c>
      <c r="D83">
        <f t="shared" si="9"/>
        <v>92.22</v>
      </c>
      <c r="E83" s="1">
        <f t="shared" si="10"/>
        <v>1102.9516781718639</v>
      </c>
      <c r="F83" s="1">
        <f t="shared" si="11"/>
        <v>1102.9516781718639</v>
      </c>
      <c r="G83" s="1">
        <f t="shared" si="12"/>
        <v>1097.5958105213047</v>
      </c>
      <c r="H83" s="11">
        <f t="shared" si="13"/>
        <v>5.3558676505592757</v>
      </c>
      <c r="I83" s="1">
        <f t="shared" si="14"/>
        <v>5.3558676505592757</v>
      </c>
      <c r="J83" s="18">
        <f t="shared" si="15"/>
        <v>1.0682</v>
      </c>
      <c r="Q83" s="11"/>
      <c r="R83" s="1"/>
    </row>
    <row r="84" spans="1:18">
      <c r="A84" s="8">
        <v>36708</v>
      </c>
      <c r="B84" s="30">
        <v>92.85</v>
      </c>
      <c r="C84" s="31">
        <v>92.9</v>
      </c>
      <c r="D84">
        <f t="shared" si="9"/>
        <v>92.41</v>
      </c>
      <c r="E84" s="1">
        <f t="shared" si="10"/>
        <v>1105.0940252320877</v>
      </c>
      <c r="F84" s="1">
        <f t="shared" si="11"/>
        <v>1105.6891216377055</v>
      </c>
      <c r="G84" s="1">
        <f t="shared" si="12"/>
        <v>1099.8571768626518</v>
      </c>
      <c r="H84" s="11">
        <f t="shared" si="13"/>
        <v>5.2368483694358474</v>
      </c>
      <c r="I84" s="1">
        <f t="shared" si="14"/>
        <v>5.831944775053671</v>
      </c>
      <c r="J84" s="18">
        <f t="shared" si="15"/>
        <v>1.0682</v>
      </c>
      <c r="Q84" s="11"/>
      <c r="R84" s="1"/>
    </row>
    <row r="85" spans="1:18">
      <c r="A85" s="8">
        <v>36739</v>
      </c>
      <c r="B85" s="30">
        <v>92.82</v>
      </c>
      <c r="C85" s="31">
        <v>92.95</v>
      </c>
      <c r="D85">
        <f t="shared" si="9"/>
        <v>92.61</v>
      </c>
      <c r="E85" s="1">
        <f t="shared" si="10"/>
        <v>1104.7369673887169</v>
      </c>
      <c r="F85" s="1">
        <f t="shared" si="11"/>
        <v>1106.2842180433231</v>
      </c>
      <c r="G85" s="1">
        <f t="shared" si="12"/>
        <v>1102.2375624851227</v>
      </c>
      <c r="H85" s="11">
        <f t="shared" si="13"/>
        <v>2.499404903594268</v>
      </c>
      <c r="I85" s="1">
        <f t="shared" si="14"/>
        <v>4.0466555582004275</v>
      </c>
      <c r="J85" s="18">
        <f t="shared" si="15"/>
        <v>1.0682</v>
      </c>
      <c r="Q85" s="11"/>
      <c r="R85" s="1"/>
    </row>
    <row r="86" spans="1:18">
      <c r="A86" s="8">
        <v>36770</v>
      </c>
      <c r="B86" s="30">
        <v>93.46</v>
      </c>
      <c r="C86" s="31">
        <v>93.35</v>
      </c>
      <c r="D86">
        <f t="shared" si="9"/>
        <v>92.75</v>
      </c>
      <c r="E86" s="1">
        <f t="shared" si="10"/>
        <v>1112.3542013806236</v>
      </c>
      <c r="F86" s="1">
        <f t="shared" si="11"/>
        <v>1111.0449892882648</v>
      </c>
      <c r="G86" s="1">
        <f t="shared" si="12"/>
        <v>1103.9038324208525</v>
      </c>
      <c r="H86" s="11">
        <f t="shared" si="13"/>
        <v>8.45036895977114</v>
      </c>
      <c r="I86" s="1">
        <f t="shared" si="14"/>
        <v>7.1411568674122918</v>
      </c>
      <c r="J86" s="18">
        <f t="shared" si="15"/>
        <v>1.0682</v>
      </c>
      <c r="Q86" s="11"/>
      <c r="R86" s="1"/>
    </row>
    <row r="87" spans="1:18">
      <c r="A87" s="8">
        <v>36800</v>
      </c>
      <c r="B87" s="30">
        <v>93.23</v>
      </c>
      <c r="C87" s="31">
        <v>93.21</v>
      </c>
      <c r="D87">
        <f t="shared" si="9"/>
        <v>92.97</v>
      </c>
      <c r="E87" s="1">
        <f t="shared" si="10"/>
        <v>1109.6167579147823</v>
      </c>
      <c r="F87" s="1">
        <f t="shared" si="11"/>
        <v>1109.3787193525352</v>
      </c>
      <c r="G87" s="1">
        <f t="shared" si="12"/>
        <v>1106.5222566055702</v>
      </c>
      <c r="H87" s="11">
        <f t="shared" si="13"/>
        <v>3.0945013092120917</v>
      </c>
      <c r="I87" s="1">
        <f t="shared" si="14"/>
        <v>2.8564627469650077</v>
      </c>
      <c r="J87" s="18">
        <f t="shared" si="15"/>
        <v>1.0682</v>
      </c>
      <c r="Q87" s="11"/>
      <c r="R87" s="1"/>
    </row>
    <row r="88" spans="1:18">
      <c r="A88" s="8">
        <v>36831</v>
      </c>
      <c r="B88" s="30">
        <v>93.54</v>
      </c>
      <c r="C88" s="31">
        <v>93.57</v>
      </c>
      <c r="D88">
        <f t="shared" si="9"/>
        <v>93.1</v>
      </c>
      <c r="E88" s="1">
        <f t="shared" si="10"/>
        <v>1113.3063556296122</v>
      </c>
      <c r="F88" s="1">
        <f t="shared" si="11"/>
        <v>1113.6634134729827</v>
      </c>
      <c r="G88" s="1">
        <f t="shared" si="12"/>
        <v>1108.0695072601764</v>
      </c>
      <c r="H88" s="11">
        <f t="shared" si="13"/>
        <v>5.2368483694358474</v>
      </c>
      <c r="I88" s="1">
        <f t="shared" si="14"/>
        <v>5.5939062128063597</v>
      </c>
      <c r="J88" s="18">
        <f t="shared" si="15"/>
        <v>1.0682</v>
      </c>
      <c r="Q88" s="11"/>
      <c r="R88" s="1"/>
    </row>
    <row r="89" spans="1:18">
      <c r="A89" s="8">
        <v>36861</v>
      </c>
      <c r="B89" s="30">
        <v>93.29</v>
      </c>
      <c r="C89" s="31">
        <v>93.53</v>
      </c>
      <c r="D89">
        <f t="shared" si="9"/>
        <v>93.27</v>
      </c>
      <c r="E89" s="1">
        <f t="shared" si="10"/>
        <v>1110.3308736015235</v>
      </c>
      <c r="F89" s="1">
        <f t="shared" si="11"/>
        <v>1113.1873363484885</v>
      </c>
      <c r="G89" s="1">
        <f t="shared" si="12"/>
        <v>1110.0928350392765</v>
      </c>
      <c r="H89" s="11">
        <f t="shared" si="13"/>
        <v>0.23803856224708397</v>
      </c>
      <c r="I89" s="1">
        <f t="shared" si="14"/>
        <v>3.0945013092120917</v>
      </c>
      <c r="J89" s="18">
        <f t="shared" si="15"/>
        <v>1.0682</v>
      </c>
      <c r="Q89" s="11"/>
      <c r="R89" s="1"/>
    </row>
    <row r="90" spans="1:18">
      <c r="A90" s="8">
        <v>36892</v>
      </c>
      <c r="B90" s="35">
        <v>93.2</v>
      </c>
      <c r="C90" s="36">
        <v>93.6</v>
      </c>
      <c r="D90">
        <f t="shared" si="9"/>
        <v>93.42</v>
      </c>
      <c r="E90" s="1">
        <f t="shared" si="10"/>
        <v>1109.2597000714118</v>
      </c>
      <c r="F90" s="1">
        <f t="shared" si="11"/>
        <v>1114.0204713163535</v>
      </c>
      <c r="G90" s="1">
        <f t="shared" si="12"/>
        <v>1111.8781242561297</v>
      </c>
      <c r="H90" s="11">
        <f t="shared" si="13"/>
        <v>-2.6184241847179237</v>
      </c>
      <c r="I90" s="1">
        <f t="shared" si="14"/>
        <v>2.1423470602237558</v>
      </c>
      <c r="J90" s="18">
        <f t="shared" ref="J90:J101" si="16">L$18</f>
        <v>1.0322</v>
      </c>
      <c r="Q90" s="11"/>
      <c r="R90" s="1"/>
    </row>
    <row r="91" spans="1:18">
      <c r="A91" s="8">
        <v>36923</v>
      </c>
      <c r="B91" s="35">
        <v>93.6</v>
      </c>
      <c r="C91" s="36">
        <v>93.9</v>
      </c>
      <c r="D91">
        <f t="shared" si="9"/>
        <v>93.48</v>
      </c>
      <c r="E91" s="1">
        <f t="shared" si="10"/>
        <v>1114.0204713163535</v>
      </c>
      <c r="F91" s="1">
        <f t="shared" si="11"/>
        <v>1117.5910497500597</v>
      </c>
      <c r="G91" s="1">
        <f t="shared" si="12"/>
        <v>1112.5922399428709</v>
      </c>
      <c r="H91" s="11">
        <f t="shared" si="13"/>
        <v>1.4282313734825038</v>
      </c>
      <c r="I91" s="1">
        <f t="shared" si="14"/>
        <v>4.9988098071887634</v>
      </c>
      <c r="J91" s="18">
        <f t="shared" si="16"/>
        <v>1.0322</v>
      </c>
      <c r="Q91" s="11"/>
      <c r="R91" s="1"/>
    </row>
    <row r="92" spans="1:18">
      <c r="A92" s="8">
        <v>36951</v>
      </c>
      <c r="B92" s="35">
        <v>93.81</v>
      </c>
      <c r="C92" s="36">
        <v>94.18</v>
      </c>
      <c r="D92">
        <f t="shared" si="9"/>
        <v>93.65</v>
      </c>
      <c r="E92" s="1">
        <f t="shared" si="10"/>
        <v>1116.5198762199477</v>
      </c>
      <c r="F92" s="1">
        <f t="shared" si="11"/>
        <v>1120.9235896215189</v>
      </c>
      <c r="G92" s="1">
        <f t="shared" si="12"/>
        <v>1114.6155677219713</v>
      </c>
      <c r="H92" s="11">
        <f t="shared" si="13"/>
        <v>1.9043084979764444</v>
      </c>
      <c r="I92" s="1">
        <f t="shared" si="14"/>
        <v>6.3080218995476116</v>
      </c>
      <c r="J92" s="18">
        <f t="shared" si="16"/>
        <v>1.0322</v>
      </c>
      <c r="Q92" s="11"/>
      <c r="R92" s="1"/>
    </row>
    <row r="93" spans="1:18">
      <c r="A93" s="8">
        <v>36982</v>
      </c>
      <c r="B93" s="35">
        <v>94.62</v>
      </c>
      <c r="C93" s="36">
        <v>94.88</v>
      </c>
      <c r="D93">
        <f t="shared" si="9"/>
        <v>93.8</v>
      </c>
      <c r="E93" s="1">
        <f t="shared" si="10"/>
        <v>1126.1604379909547</v>
      </c>
      <c r="F93" s="1">
        <f t="shared" si="11"/>
        <v>1129.2549393001668</v>
      </c>
      <c r="G93" s="1">
        <f t="shared" si="12"/>
        <v>1116.4008569388243</v>
      </c>
      <c r="H93" s="11">
        <f t="shared" si="13"/>
        <v>9.7595810521304429</v>
      </c>
      <c r="I93" s="1">
        <f t="shared" si="14"/>
        <v>12.854082361342535</v>
      </c>
      <c r="J93" s="18">
        <f t="shared" si="16"/>
        <v>1.0322</v>
      </c>
      <c r="Q93" s="11"/>
      <c r="R93" s="1"/>
    </row>
    <row r="94" spans="1:18">
      <c r="A94" s="8">
        <v>37012</v>
      </c>
      <c r="B94" s="35">
        <v>95.22</v>
      </c>
      <c r="C94" s="37">
        <v>95.34</v>
      </c>
      <c r="D94" s="1">
        <f>ROUND(SUM(C90:C93)/4,2)</f>
        <v>94.14</v>
      </c>
      <c r="E94" s="1">
        <f t="shared" si="10"/>
        <v>1133.3015948583673</v>
      </c>
      <c r="F94" s="1">
        <f t="shared" si="11"/>
        <v>1134.7298262318498</v>
      </c>
      <c r="G94" s="1">
        <f t="shared" si="12"/>
        <v>1120.4475124970247</v>
      </c>
      <c r="H94" s="11">
        <f t="shared" si="13"/>
        <v>12.854082361342535</v>
      </c>
      <c r="I94" s="1">
        <f t="shared" si="14"/>
        <v>14.282313734825038</v>
      </c>
      <c r="J94" s="18">
        <f t="shared" si="16"/>
        <v>1.0322</v>
      </c>
      <c r="Q94" s="11"/>
      <c r="R94" s="1"/>
    </row>
    <row r="95" spans="1:18">
      <c r="A95" s="8">
        <v>37043</v>
      </c>
      <c r="B95" s="35">
        <v>95.38</v>
      </c>
      <c r="C95" s="37">
        <v>95.64</v>
      </c>
      <c r="D95" s="1">
        <f t="shared" ref="D95:D158" si="17">ROUND(SUM(C91:C94)/4,2)</f>
        <v>94.58</v>
      </c>
      <c r="E95" s="1">
        <f t="shared" si="10"/>
        <v>1135.2059033563439</v>
      </c>
      <c r="F95" s="1">
        <f t="shared" si="11"/>
        <v>1138.300404665556</v>
      </c>
      <c r="G95" s="1">
        <f t="shared" si="12"/>
        <v>1125.6843608664606</v>
      </c>
      <c r="H95" s="11">
        <f t="shared" si="13"/>
        <v>9.5215424898833589</v>
      </c>
      <c r="I95" s="1">
        <f t="shared" si="14"/>
        <v>12.616043799095451</v>
      </c>
      <c r="J95" s="18">
        <f t="shared" si="16"/>
        <v>1.0322</v>
      </c>
      <c r="Q95" s="11"/>
      <c r="R95" s="1"/>
    </row>
    <row r="96" spans="1:18">
      <c r="A96" s="8">
        <v>37073</v>
      </c>
      <c r="B96" s="35">
        <v>95.31</v>
      </c>
      <c r="C96" s="37">
        <v>95.74</v>
      </c>
      <c r="D96" s="1">
        <f t="shared" si="17"/>
        <v>95.01</v>
      </c>
      <c r="E96" s="1">
        <f t="shared" si="10"/>
        <v>1134.3727683884792</v>
      </c>
      <c r="F96" s="1">
        <f t="shared" si="11"/>
        <v>1139.4905974767912</v>
      </c>
      <c r="G96" s="1">
        <f t="shared" si="12"/>
        <v>1130.802189954773</v>
      </c>
      <c r="H96" s="11">
        <f t="shared" si="13"/>
        <v>3.5705784337062596</v>
      </c>
      <c r="I96" s="1">
        <f t="shared" si="14"/>
        <v>8.688407522018224</v>
      </c>
      <c r="J96" s="18">
        <f t="shared" si="16"/>
        <v>1.0322</v>
      </c>
      <c r="Q96" s="11"/>
      <c r="R96" s="1"/>
    </row>
    <row r="97" spans="1:18">
      <c r="A97" s="8">
        <v>37104</v>
      </c>
      <c r="B97" s="35">
        <v>95.3</v>
      </c>
      <c r="C97" s="37">
        <v>95.8</v>
      </c>
      <c r="D97" s="1">
        <f t="shared" si="17"/>
        <v>95.4</v>
      </c>
      <c r="E97" s="1">
        <f t="shared" si="10"/>
        <v>1134.2537491073556</v>
      </c>
      <c r="F97" s="1">
        <f t="shared" si="11"/>
        <v>1140.2047131635327</v>
      </c>
      <c r="G97" s="1">
        <f t="shared" si="12"/>
        <v>1135.443941918591</v>
      </c>
      <c r="H97" s="11">
        <f t="shared" si="13"/>
        <v>-1.1901928112354199</v>
      </c>
      <c r="I97" s="1">
        <f t="shared" si="14"/>
        <v>4.7607712449416795</v>
      </c>
      <c r="J97" s="18">
        <f t="shared" si="16"/>
        <v>1.0322</v>
      </c>
      <c r="Q97" s="11"/>
      <c r="R97" s="1"/>
    </row>
    <row r="98" spans="1:18">
      <c r="A98" s="8">
        <v>37135</v>
      </c>
      <c r="B98" s="35">
        <v>95.57</v>
      </c>
      <c r="C98" s="37">
        <v>95.95</v>
      </c>
      <c r="D98" s="1">
        <f t="shared" si="17"/>
        <v>95.63</v>
      </c>
      <c r="E98" s="1">
        <f t="shared" si="10"/>
        <v>1137.4672696976911</v>
      </c>
      <c r="F98" s="1">
        <f t="shared" si="11"/>
        <v>1141.9900023803859</v>
      </c>
      <c r="G98" s="1">
        <f t="shared" si="12"/>
        <v>1138.1813853844324</v>
      </c>
      <c r="H98" s="11">
        <f t="shared" si="13"/>
        <v>-0.71411568674125192</v>
      </c>
      <c r="I98" s="1">
        <f t="shared" si="14"/>
        <v>3.8086169959535709</v>
      </c>
      <c r="J98" s="18">
        <f t="shared" si="16"/>
        <v>1.0322</v>
      </c>
      <c r="Q98" s="11"/>
      <c r="R98" s="1"/>
    </row>
    <row r="99" spans="1:18">
      <c r="A99" s="8">
        <v>37165</v>
      </c>
      <c r="B99" s="35">
        <v>95.42</v>
      </c>
      <c r="C99" s="37">
        <v>96</v>
      </c>
      <c r="D99" s="1">
        <f t="shared" si="17"/>
        <v>95.78</v>
      </c>
      <c r="E99" s="1">
        <f t="shared" si="10"/>
        <v>1135.6819804808381</v>
      </c>
      <c r="F99" s="1">
        <f t="shared" si="11"/>
        <v>1142.5850987860035</v>
      </c>
      <c r="G99" s="1">
        <f t="shared" si="12"/>
        <v>1139.9666746012856</v>
      </c>
      <c r="H99" s="11">
        <f t="shared" si="13"/>
        <v>-4.2846941204475115</v>
      </c>
      <c r="I99" s="1">
        <f t="shared" si="14"/>
        <v>2.6184241847179237</v>
      </c>
      <c r="J99" s="18">
        <f t="shared" si="16"/>
        <v>1.0322</v>
      </c>
      <c r="Q99" s="11"/>
      <c r="R99" s="1"/>
    </row>
    <row r="100" spans="1:18">
      <c r="A100" s="8">
        <v>37196</v>
      </c>
      <c r="B100" s="35">
        <v>95.53</v>
      </c>
      <c r="C100" s="37">
        <v>96.19</v>
      </c>
      <c r="D100" s="1">
        <f t="shared" si="17"/>
        <v>95.87</v>
      </c>
      <c r="E100" s="1">
        <f t="shared" si="10"/>
        <v>1136.9911925731969</v>
      </c>
      <c r="F100" s="1">
        <f t="shared" si="11"/>
        <v>1144.8464651273507</v>
      </c>
      <c r="G100" s="1">
        <f t="shared" si="12"/>
        <v>1141.0378481313974</v>
      </c>
      <c r="H100" s="11">
        <f t="shared" si="13"/>
        <v>-4.0466555582004275</v>
      </c>
      <c r="I100" s="1">
        <f t="shared" si="14"/>
        <v>3.8086169959533436</v>
      </c>
      <c r="J100" s="18">
        <f t="shared" si="16"/>
        <v>1.0322</v>
      </c>
      <c r="Q100" s="11"/>
      <c r="R100" s="1"/>
    </row>
    <row r="101" spans="1:18">
      <c r="A101" s="8">
        <v>37226</v>
      </c>
      <c r="B101" s="35">
        <v>95.33</v>
      </c>
      <c r="C101" s="37">
        <v>96.01</v>
      </c>
      <c r="D101" s="1">
        <f t="shared" si="17"/>
        <v>95.99</v>
      </c>
      <c r="E101" s="1">
        <f t="shared" si="10"/>
        <v>1134.6108069507261</v>
      </c>
      <c r="F101" s="1">
        <f t="shared" si="11"/>
        <v>1142.7041180671272</v>
      </c>
      <c r="G101" s="1">
        <f t="shared" si="12"/>
        <v>1142.4660795048799</v>
      </c>
      <c r="H101" s="11">
        <f t="shared" si="13"/>
        <v>-7.8552725541537711</v>
      </c>
      <c r="I101" s="1">
        <f t="shared" si="14"/>
        <v>0.23803856224731135</v>
      </c>
      <c r="J101" s="18">
        <f t="shared" si="16"/>
        <v>1.0322</v>
      </c>
      <c r="Q101" s="11"/>
      <c r="R101" s="1"/>
    </row>
    <row r="102" spans="1:18">
      <c r="A102" s="8">
        <v>37257</v>
      </c>
      <c r="B102" s="38">
        <v>95.9</v>
      </c>
      <c r="C102" s="39">
        <v>96.63</v>
      </c>
      <c r="D102" s="1">
        <f t="shared" si="17"/>
        <v>96.04</v>
      </c>
      <c r="E102" s="1">
        <f t="shared" si="10"/>
        <v>1141.3949059747681</v>
      </c>
      <c r="F102" s="1">
        <f t="shared" si="11"/>
        <v>1150.0833134967866</v>
      </c>
      <c r="G102" s="1">
        <f t="shared" si="12"/>
        <v>1143.0611759104977</v>
      </c>
      <c r="H102" s="11">
        <f t="shared" si="13"/>
        <v>-1.6662699357295878</v>
      </c>
      <c r="I102" s="1">
        <f t="shared" si="14"/>
        <v>7.0221375862888635</v>
      </c>
      <c r="J102" s="18">
        <f t="shared" ref="J102:J113" si="18">L$19</f>
        <v>1.0089999999999999</v>
      </c>
      <c r="Q102" s="11"/>
      <c r="R102" s="1"/>
    </row>
    <row r="103" spans="1:18">
      <c r="A103" s="8">
        <v>37288</v>
      </c>
      <c r="B103" s="38">
        <v>96.06</v>
      </c>
      <c r="C103" s="39">
        <v>96.77</v>
      </c>
      <c r="D103" s="1">
        <f t="shared" si="17"/>
        <v>96.21</v>
      </c>
      <c r="E103" s="1">
        <f t="shared" si="10"/>
        <v>1143.2992144727448</v>
      </c>
      <c r="F103" s="1">
        <f t="shared" si="11"/>
        <v>1151.7495834325161</v>
      </c>
      <c r="G103" s="1">
        <f t="shared" si="12"/>
        <v>1145.0845036895978</v>
      </c>
      <c r="H103" s="11">
        <f t="shared" si="13"/>
        <v>-1.7852892168530161</v>
      </c>
      <c r="I103" s="1">
        <f t="shared" si="14"/>
        <v>6.6650797429183513</v>
      </c>
      <c r="J103" s="18">
        <f t="shared" si="18"/>
        <v>1.0089999999999999</v>
      </c>
      <c r="Q103" s="11"/>
      <c r="R103" s="1"/>
    </row>
    <row r="104" spans="1:18">
      <c r="A104" s="8">
        <v>37316</v>
      </c>
      <c r="B104" s="38">
        <v>96.31</v>
      </c>
      <c r="C104" s="39">
        <v>96.98</v>
      </c>
      <c r="D104" s="1">
        <f t="shared" si="17"/>
        <v>96.4</v>
      </c>
      <c r="E104" s="1">
        <f t="shared" si="10"/>
        <v>1146.2746965008334</v>
      </c>
      <c r="F104" s="1">
        <f t="shared" si="11"/>
        <v>1154.2489883361106</v>
      </c>
      <c r="G104" s="1">
        <f t="shared" si="12"/>
        <v>1147.3458700309452</v>
      </c>
      <c r="H104" s="11">
        <f t="shared" si="13"/>
        <v>-1.0711735301117642</v>
      </c>
      <c r="I104" s="1">
        <f t="shared" si="14"/>
        <v>6.9031183051654352</v>
      </c>
      <c r="J104" s="18">
        <f t="shared" si="18"/>
        <v>1.0089999999999999</v>
      </c>
      <c r="Q104" s="11"/>
      <c r="R104" s="1"/>
    </row>
    <row r="105" spans="1:18">
      <c r="A105" s="8">
        <v>37347</v>
      </c>
      <c r="B105" s="38">
        <v>96.34</v>
      </c>
      <c r="C105" s="39">
        <v>96.79</v>
      </c>
      <c r="D105" s="1">
        <f t="shared" si="17"/>
        <v>96.6</v>
      </c>
      <c r="E105" s="1">
        <f t="shared" si="10"/>
        <v>1146.631754344204</v>
      </c>
      <c r="F105" s="1">
        <f t="shared" si="11"/>
        <v>1151.9876219947635</v>
      </c>
      <c r="G105" s="1">
        <f t="shared" si="12"/>
        <v>1149.726255653416</v>
      </c>
      <c r="H105" s="11">
        <f t="shared" si="13"/>
        <v>-3.0945013092120917</v>
      </c>
      <c r="I105" s="1">
        <f t="shared" si="14"/>
        <v>2.2613663413474114</v>
      </c>
      <c r="J105" s="18">
        <f t="shared" si="18"/>
        <v>1.0089999999999999</v>
      </c>
      <c r="Q105" s="11"/>
      <c r="R105" s="1"/>
    </row>
    <row r="106" spans="1:18">
      <c r="A106" s="8">
        <v>37377</v>
      </c>
      <c r="B106" s="38">
        <v>96.49</v>
      </c>
      <c r="C106" s="39">
        <v>97</v>
      </c>
      <c r="D106" s="1">
        <f t="shared" si="17"/>
        <v>96.79</v>
      </c>
      <c r="E106" s="1">
        <f t="shared" si="10"/>
        <v>1148.417043561057</v>
      </c>
      <c r="F106" s="1">
        <f t="shared" si="11"/>
        <v>1154.4870268983577</v>
      </c>
      <c r="G106" s="1">
        <f t="shared" si="12"/>
        <v>1151.9876219947635</v>
      </c>
      <c r="H106" s="11">
        <f t="shared" si="13"/>
        <v>-3.570578433706487</v>
      </c>
      <c r="I106" s="1">
        <f t="shared" si="14"/>
        <v>2.499404903594268</v>
      </c>
      <c r="J106" s="18">
        <f t="shared" si="18"/>
        <v>1.0089999999999999</v>
      </c>
      <c r="Q106" s="11"/>
      <c r="R106" s="1"/>
    </row>
    <row r="107" spans="1:18">
      <c r="A107" s="8">
        <v>37408</v>
      </c>
      <c r="B107" s="38">
        <v>96.22</v>
      </c>
      <c r="C107" s="39">
        <v>96.77</v>
      </c>
      <c r="D107" s="1">
        <f t="shared" si="17"/>
        <v>96.89</v>
      </c>
      <c r="E107" s="1">
        <f t="shared" si="10"/>
        <v>1145.2035229707215</v>
      </c>
      <c r="F107" s="1">
        <f t="shared" si="11"/>
        <v>1151.7495834325161</v>
      </c>
      <c r="G107" s="1">
        <f t="shared" si="12"/>
        <v>1153.1778148059989</v>
      </c>
      <c r="H107" s="11">
        <f t="shared" si="13"/>
        <v>-7.9742918352774268</v>
      </c>
      <c r="I107" s="1">
        <f t="shared" si="14"/>
        <v>-1.4282313734827312</v>
      </c>
      <c r="J107" s="18">
        <f t="shared" si="18"/>
        <v>1.0089999999999999</v>
      </c>
      <c r="Q107" s="11"/>
      <c r="R107" s="1"/>
    </row>
    <row r="108" spans="1:18">
      <c r="A108" s="8">
        <v>37438</v>
      </c>
      <c r="B108" s="38">
        <v>96.53</v>
      </c>
      <c r="C108" s="39">
        <v>97.08</v>
      </c>
      <c r="D108" s="1">
        <f t="shared" si="17"/>
        <v>96.89</v>
      </c>
      <c r="E108" s="1">
        <f t="shared" si="10"/>
        <v>1148.8931206855514</v>
      </c>
      <c r="F108" s="1">
        <f t="shared" si="11"/>
        <v>1155.4391811473461</v>
      </c>
      <c r="G108" s="1">
        <f t="shared" si="12"/>
        <v>1153.1778148059989</v>
      </c>
      <c r="H108" s="11">
        <f t="shared" si="13"/>
        <v>-4.2846941204475115</v>
      </c>
      <c r="I108" s="1">
        <f t="shared" si="14"/>
        <v>2.2613663413471841</v>
      </c>
      <c r="J108" s="18">
        <f t="shared" si="18"/>
        <v>1.0089999999999999</v>
      </c>
      <c r="Q108" s="11"/>
      <c r="R108" s="1"/>
    </row>
    <row r="109" spans="1:18">
      <c r="A109" s="8">
        <v>37469</v>
      </c>
      <c r="B109" s="38">
        <v>96.5</v>
      </c>
      <c r="C109" s="39">
        <v>97.03</v>
      </c>
      <c r="D109" s="1">
        <f t="shared" si="17"/>
        <v>96.91</v>
      </c>
      <c r="E109" s="1">
        <f t="shared" si="10"/>
        <v>1148.5360628421806</v>
      </c>
      <c r="F109" s="1">
        <f t="shared" si="11"/>
        <v>1154.8440847417282</v>
      </c>
      <c r="G109" s="1">
        <f t="shared" si="12"/>
        <v>1153.4158533682457</v>
      </c>
      <c r="H109" s="11">
        <f t="shared" si="13"/>
        <v>-4.8797905260651078</v>
      </c>
      <c r="I109" s="1">
        <f t="shared" si="14"/>
        <v>1.4282313734825038</v>
      </c>
      <c r="J109" s="18">
        <f t="shared" si="18"/>
        <v>1.0089999999999999</v>
      </c>
      <c r="Q109" s="11"/>
      <c r="R109" s="1"/>
    </row>
    <row r="110" spans="1:18">
      <c r="A110" s="8">
        <v>37500</v>
      </c>
      <c r="B110" s="38">
        <v>96.77</v>
      </c>
      <c r="C110" s="39">
        <v>97.23</v>
      </c>
      <c r="D110" s="1">
        <f t="shared" si="17"/>
        <v>96.97</v>
      </c>
      <c r="E110" s="1">
        <f t="shared" si="10"/>
        <v>1151.7495834325161</v>
      </c>
      <c r="F110" s="1">
        <f t="shared" si="11"/>
        <v>1157.2244703641993</v>
      </c>
      <c r="G110" s="1">
        <f t="shared" si="12"/>
        <v>1154.129969054987</v>
      </c>
      <c r="H110" s="11">
        <f t="shared" si="13"/>
        <v>-2.3803856224708397</v>
      </c>
      <c r="I110" s="1">
        <f t="shared" si="14"/>
        <v>3.094501309212319</v>
      </c>
      <c r="J110" s="18">
        <f t="shared" si="18"/>
        <v>1.0089999999999999</v>
      </c>
      <c r="Q110" s="11"/>
      <c r="R110" s="1"/>
    </row>
    <row r="111" spans="1:18">
      <c r="A111" s="8">
        <v>37530</v>
      </c>
      <c r="B111" s="38">
        <v>96.66</v>
      </c>
      <c r="C111" s="39">
        <v>97.07</v>
      </c>
      <c r="D111" s="1">
        <f t="shared" si="17"/>
        <v>97.03</v>
      </c>
      <c r="E111" s="1">
        <f t="shared" si="10"/>
        <v>1150.4403713401573</v>
      </c>
      <c r="F111" s="1">
        <f t="shared" si="11"/>
        <v>1155.3201618662224</v>
      </c>
      <c r="G111" s="1">
        <f t="shared" si="12"/>
        <v>1154.8440847417282</v>
      </c>
      <c r="H111" s="11">
        <f t="shared" si="13"/>
        <v>-4.4037134015709398</v>
      </c>
      <c r="I111" s="1">
        <f t="shared" si="14"/>
        <v>0.47607712449416795</v>
      </c>
      <c r="J111" s="18">
        <f t="shared" si="18"/>
        <v>1.0089999999999999</v>
      </c>
      <c r="Q111" s="11"/>
      <c r="R111" s="1"/>
    </row>
    <row r="112" spans="1:18">
      <c r="A112" s="8">
        <v>37561</v>
      </c>
      <c r="B112" s="38">
        <v>96.58</v>
      </c>
      <c r="C112" s="39">
        <v>97.09</v>
      </c>
      <c r="D112" s="1">
        <f t="shared" si="17"/>
        <v>97.1</v>
      </c>
      <c r="E112" s="1">
        <f t="shared" si="10"/>
        <v>1149.488217091169</v>
      </c>
      <c r="F112" s="1">
        <f t="shared" si="11"/>
        <v>1155.5582004284695</v>
      </c>
      <c r="G112" s="1">
        <f t="shared" si="12"/>
        <v>1155.6772197095931</v>
      </c>
      <c r="H112" s="11">
        <f t="shared" si="13"/>
        <v>-6.1890026184241833</v>
      </c>
      <c r="I112" s="1">
        <f t="shared" si="14"/>
        <v>-0.11901928112365567</v>
      </c>
      <c r="J112" s="18">
        <f t="shared" si="18"/>
        <v>1.0089999999999999</v>
      </c>
      <c r="Q112" s="11"/>
      <c r="R112" s="1"/>
    </row>
    <row r="113" spans="1:18">
      <c r="A113" s="8">
        <v>37591</v>
      </c>
      <c r="B113" s="38">
        <v>96.63</v>
      </c>
      <c r="C113" s="39">
        <v>97.17</v>
      </c>
      <c r="D113" s="1">
        <f t="shared" si="17"/>
        <v>97.11</v>
      </c>
      <c r="E113" s="1">
        <f t="shared" si="10"/>
        <v>1150.0833134967866</v>
      </c>
      <c r="F113" s="1">
        <f t="shared" si="11"/>
        <v>1156.5103546774581</v>
      </c>
      <c r="G113" s="1">
        <f t="shared" si="12"/>
        <v>1155.7962389907166</v>
      </c>
      <c r="H113" s="11">
        <f t="shared" si="13"/>
        <v>-5.7129254939300154</v>
      </c>
      <c r="I113" s="1">
        <f t="shared" si="14"/>
        <v>0.71411568674147929</v>
      </c>
      <c r="J113" s="18">
        <f t="shared" si="18"/>
        <v>1.0089999999999999</v>
      </c>
      <c r="Q113" s="11"/>
      <c r="R113" s="1"/>
    </row>
    <row r="114" spans="1:18">
      <c r="A114" s="8">
        <v>37622</v>
      </c>
      <c r="B114" s="40">
        <v>97.06</v>
      </c>
      <c r="C114" s="41">
        <v>97.52</v>
      </c>
      <c r="D114" s="1">
        <f t="shared" si="17"/>
        <v>97.14</v>
      </c>
      <c r="E114" s="1">
        <f t="shared" si="10"/>
        <v>1155.201142585099</v>
      </c>
      <c r="F114" s="1">
        <f t="shared" si="11"/>
        <v>1160.6760295167819</v>
      </c>
      <c r="G114" s="1">
        <f t="shared" si="12"/>
        <v>1156.1532968340873</v>
      </c>
      <c r="H114" s="11">
        <f t="shared" si="13"/>
        <v>-0.95215424898833589</v>
      </c>
      <c r="I114" s="1">
        <f t="shared" si="14"/>
        <v>4.5227326826945955</v>
      </c>
      <c r="J114" s="18">
        <f t="shared" ref="J114:J125" si="19">L$20</f>
        <v>1.026</v>
      </c>
      <c r="Q114" s="11"/>
      <c r="R114" s="1"/>
    </row>
    <row r="115" spans="1:18">
      <c r="A115" s="8">
        <v>37653</v>
      </c>
      <c r="B115" s="40">
        <v>97.73</v>
      </c>
      <c r="C115" s="41">
        <v>98.06</v>
      </c>
      <c r="D115" s="1">
        <f t="shared" si="17"/>
        <v>97.21</v>
      </c>
      <c r="E115" s="1">
        <f t="shared" si="10"/>
        <v>1163.1754344203762</v>
      </c>
      <c r="F115" s="1">
        <f t="shared" si="11"/>
        <v>1167.1030706974532</v>
      </c>
      <c r="G115" s="1">
        <f t="shared" si="12"/>
        <v>1156.986431801952</v>
      </c>
      <c r="H115" s="11">
        <f t="shared" si="13"/>
        <v>6.1890026184241833</v>
      </c>
      <c r="I115" s="1">
        <f t="shared" si="14"/>
        <v>10.116638895501183</v>
      </c>
      <c r="J115" s="18">
        <f t="shared" si="19"/>
        <v>1.026</v>
      </c>
      <c r="Q115" s="11"/>
      <c r="R115" s="1"/>
    </row>
    <row r="116" spans="1:18">
      <c r="A116" s="8">
        <v>37681</v>
      </c>
      <c r="B116" s="40">
        <v>98.01</v>
      </c>
      <c r="C116" s="41">
        <v>98.29</v>
      </c>
      <c r="D116" s="1">
        <f t="shared" si="17"/>
        <v>97.46</v>
      </c>
      <c r="E116" s="1">
        <f t="shared" si="10"/>
        <v>1166.5079742918356</v>
      </c>
      <c r="F116" s="1">
        <f t="shared" si="11"/>
        <v>1169.8405141632948</v>
      </c>
      <c r="G116" s="1">
        <f t="shared" si="12"/>
        <v>1159.9619138300407</v>
      </c>
      <c r="H116" s="11">
        <f t="shared" si="13"/>
        <v>6.546060461794923</v>
      </c>
      <c r="I116" s="1">
        <f t="shared" si="14"/>
        <v>9.8786003332540986</v>
      </c>
      <c r="J116" s="18">
        <f t="shared" si="19"/>
        <v>1.026</v>
      </c>
      <c r="Q116" s="11"/>
      <c r="R116" s="1"/>
    </row>
    <row r="117" spans="1:18">
      <c r="A117" s="8">
        <v>37712</v>
      </c>
      <c r="B117" s="40">
        <v>97.76</v>
      </c>
      <c r="C117" s="41">
        <v>98.21</v>
      </c>
      <c r="D117" s="1">
        <f t="shared" si="17"/>
        <v>97.76</v>
      </c>
      <c r="E117" s="1">
        <f t="shared" si="10"/>
        <v>1163.5324922637469</v>
      </c>
      <c r="F117" s="1">
        <f t="shared" si="11"/>
        <v>1168.8883599143062</v>
      </c>
      <c r="G117" s="1">
        <f t="shared" si="12"/>
        <v>1163.5324922637469</v>
      </c>
      <c r="H117" s="11">
        <f t="shared" si="13"/>
        <v>0</v>
      </c>
      <c r="I117" s="1">
        <f t="shared" si="14"/>
        <v>5.3558676505592757</v>
      </c>
      <c r="J117" s="18">
        <f t="shared" si="19"/>
        <v>1.026</v>
      </c>
      <c r="Q117" s="11"/>
      <c r="R117" s="1"/>
    </row>
    <row r="118" spans="1:18">
      <c r="A118" s="8">
        <v>37742</v>
      </c>
      <c r="B118" s="40">
        <v>97.49</v>
      </c>
      <c r="C118" s="41">
        <v>98.07</v>
      </c>
      <c r="D118" s="1">
        <f t="shared" si="17"/>
        <v>98.02</v>
      </c>
      <c r="E118" s="1">
        <f t="shared" si="10"/>
        <v>1160.3189716734112</v>
      </c>
      <c r="F118" s="1">
        <f t="shared" si="11"/>
        <v>1167.2220899785766</v>
      </c>
      <c r="G118" s="1">
        <f t="shared" si="12"/>
        <v>1166.6269935729588</v>
      </c>
      <c r="H118" s="11">
        <f t="shared" si="13"/>
        <v>-6.3080218995476116</v>
      </c>
      <c r="I118" s="1">
        <f t="shared" si="14"/>
        <v>0.59509640561782362</v>
      </c>
      <c r="J118" s="18">
        <f t="shared" si="19"/>
        <v>1.026</v>
      </c>
      <c r="Q118" s="11"/>
      <c r="R118" s="1"/>
    </row>
    <row r="119" spans="1:18">
      <c r="A119" s="8">
        <v>37773</v>
      </c>
      <c r="B119" s="40">
        <v>97.77</v>
      </c>
      <c r="C119" s="41">
        <v>98.32</v>
      </c>
      <c r="D119" s="1">
        <f t="shared" si="17"/>
        <v>98.16</v>
      </c>
      <c r="E119" s="1">
        <f t="shared" si="10"/>
        <v>1163.6515115448703</v>
      </c>
      <c r="F119" s="1">
        <f t="shared" si="11"/>
        <v>1170.197572006665</v>
      </c>
      <c r="G119" s="1">
        <f t="shared" si="12"/>
        <v>1168.2932635086886</v>
      </c>
      <c r="H119" s="11">
        <f t="shared" si="13"/>
        <v>-4.6417519638182512</v>
      </c>
      <c r="I119" s="1">
        <f t="shared" si="14"/>
        <v>1.9043084979764444</v>
      </c>
      <c r="J119" s="18">
        <f t="shared" si="19"/>
        <v>1.026</v>
      </c>
      <c r="Q119" s="11"/>
      <c r="R119" s="1"/>
    </row>
    <row r="120" spans="1:18">
      <c r="A120" s="8">
        <v>37803</v>
      </c>
      <c r="B120" s="40">
        <v>97.96</v>
      </c>
      <c r="C120" s="41">
        <v>98.5</v>
      </c>
      <c r="D120" s="1">
        <f t="shared" si="17"/>
        <v>98.22</v>
      </c>
      <c r="E120" s="1">
        <f t="shared" si="10"/>
        <v>1165.9128778862175</v>
      </c>
      <c r="F120" s="1">
        <f t="shared" si="11"/>
        <v>1172.339919066889</v>
      </c>
      <c r="G120" s="1">
        <f t="shared" si="12"/>
        <v>1169.0073791954298</v>
      </c>
      <c r="H120" s="11">
        <f t="shared" si="13"/>
        <v>-3.094501309212319</v>
      </c>
      <c r="I120" s="1">
        <f t="shared" si="14"/>
        <v>3.3325398714591756</v>
      </c>
      <c r="J120" s="18">
        <f t="shared" si="19"/>
        <v>1.026</v>
      </c>
      <c r="Q120" s="11"/>
      <c r="R120" s="1"/>
    </row>
    <row r="121" spans="1:18">
      <c r="A121" s="8">
        <v>37834</v>
      </c>
      <c r="B121" s="40">
        <v>98.23</v>
      </c>
      <c r="C121" s="41">
        <v>98.62</v>
      </c>
      <c r="D121" s="1">
        <f t="shared" si="17"/>
        <v>98.28</v>
      </c>
      <c r="E121" s="1">
        <f t="shared" si="10"/>
        <v>1169.1263984765535</v>
      </c>
      <c r="F121" s="1">
        <f t="shared" si="11"/>
        <v>1173.7681504403715</v>
      </c>
      <c r="G121" s="1">
        <f t="shared" si="12"/>
        <v>1169.7214948821711</v>
      </c>
      <c r="H121" s="11">
        <f t="shared" si="13"/>
        <v>-0.59509640561759625</v>
      </c>
      <c r="I121" s="1">
        <f t="shared" si="14"/>
        <v>4.0466555582004275</v>
      </c>
      <c r="J121" s="18">
        <f t="shared" si="19"/>
        <v>1.026</v>
      </c>
      <c r="Q121" s="11"/>
      <c r="R121" s="1"/>
    </row>
    <row r="122" spans="1:18">
      <c r="A122" s="8">
        <v>37865</v>
      </c>
      <c r="B122" s="40">
        <v>98.51</v>
      </c>
      <c r="C122" s="41">
        <v>98.86</v>
      </c>
      <c r="D122" s="1">
        <f t="shared" si="17"/>
        <v>98.38</v>
      </c>
      <c r="E122" s="1">
        <f t="shared" si="10"/>
        <v>1172.4589383480127</v>
      </c>
      <c r="F122" s="1">
        <f t="shared" si="11"/>
        <v>1176.6246131873365</v>
      </c>
      <c r="G122" s="1">
        <f t="shared" si="12"/>
        <v>1170.9116876934065</v>
      </c>
      <c r="H122" s="11">
        <f t="shared" si="13"/>
        <v>1.5472506546061595</v>
      </c>
      <c r="I122" s="1">
        <f t="shared" si="14"/>
        <v>5.7129254939300154</v>
      </c>
      <c r="J122" s="18">
        <f t="shared" si="19"/>
        <v>1.026</v>
      </c>
      <c r="Q122" s="11"/>
      <c r="R122" s="1"/>
    </row>
    <row r="123" spans="1:18">
      <c r="A123" s="8">
        <v>37895</v>
      </c>
      <c r="B123" s="40">
        <v>98.19</v>
      </c>
      <c r="C123" s="41">
        <v>98.58</v>
      </c>
      <c r="D123" s="1">
        <f t="shared" si="17"/>
        <v>98.58</v>
      </c>
      <c r="E123" s="1">
        <f t="shared" si="10"/>
        <v>1168.6503213520593</v>
      </c>
      <c r="F123" s="1">
        <f t="shared" si="11"/>
        <v>1173.2920733158774</v>
      </c>
      <c r="G123" s="1">
        <f t="shared" si="12"/>
        <v>1173.2920733158774</v>
      </c>
      <c r="H123" s="11">
        <f t="shared" si="13"/>
        <v>-4.6417519638180238</v>
      </c>
      <c r="I123" s="1">
        <f t="shared" si="14"/>
        <v>0</v>
      </c>
      <c r="J123" s="18">
        <f t="shared" si="19"/>
        <v>1.026</v>
      </c>
      <c r="Q123" s="11"/>
      <c r="R123" s="1"/>
    </row>
    <row r="124" spans="1:18">
      <c r="A124" s="8">
        <v>37926</v>
      </c>
      <c r="B124" s="40">
        <v>98.37</v>
      </c>
      <c r="C124" s="41">
        <v>98.76</v>
      </c>
      <c r="D124" s="1">
        <f t="shared" si="17"/>
        <v>98.64</v>
      </c>
      <c r="E124" s="1">
        <f t="shared" si="10"/>
        <v>1170.7926684122831</v>
      </c>
      <c r="F124" s="1">
        <f t="shared" si="11"/>
        <v>1175.4344203761011</v>
      </c>
      <c r="G124" s="1">
        <f t="shared" si="12"/>
        <v>1174.0061890026186</v>
      </c>
      <c r="H124" s="11">
        <f t="shared" si="13"/>
        <v>-3.21352059033552</v>
      </c>
      <c r="I124" s="1">
        <f t="shared" si="14"/>
        <v>1.4282313734825038</v>
      </c>
      <c r="J124" s="18">
        <f t="shared" si="19"/>
        <v>1.026</v>
      </c>
      <c r="Q124" s="11"/>
      <c r="R124" s="1"/>
    </row>
    <row r="125" spans="1:18">
      <c r="A125" s="8">
        <v>37956</v>
      </c>
      <c r="B125" s="40">
        <v>98.31</v>
      </c>
      <c r="C125" s="41">
        <v>98.73</v>
      </c>
      <c r="D125" s="1">
        <f t="shared" si="17"/>
        <v>98.71</v>
      </c>
      <c r="E125" s="1">
        <f t="shared" si="10"/>
        <v>1170.0785527255418</v>
      </c>
      <c r="F125" s="1">
        <f t="shared" si="11"/>
        <v>1175.0773625327304</v>
      </c>
      <c r="G125" s="1">
        <f t="shared" si="12"/>
        <v>1174.8393239704833</v>
      </c>
      <c r="H125" s="11">
        <f t="shared" si="13"/>
        <v>-4.7607712449414521</v>
      </c>
      <c r="I125" s="1">
        <f t="shared" si="14"/>
        <v>0.23803856224708397</v>
      </c>
      <c r="J125" s="18">
        <f t="shared" si="19"/>
        <v>1.026</v>
      </c>
      <c r="Q125" s="11"/>
      <c r="R125" s="1"/>
    </row>
    <row r="126" spans="1:18">
      <c r="A126" s="8">
        <v>37987</v>
      </c>
      <c r="B126" s="42">
        <v>98.6</v>
      </c>
      <c r="C126" s="43">
        <v>99.04</v>
      </c>
      <c r="D126" s="1">
        <f t="shared" si="17"/>
        <v>98.73</v>
      </c>
      <c r="E126" s="1">
        <f t="shared" si="10"/>
        <v>1173.5301118781242</v>
      </c>
      <c r="F126" s="1">
        <f t="shared" si="11"/>
        <v>1178.7669602475603</v>
      </c>
      <c r="G126" s="1">
        <f t="shared" si="12"/>
        <v>1175.0773625327304</v>
      </c>
      <c r="H126" s="11">
        <f t="shared" si="13"/>
        <v>-1.5472506546061595</v>
      </c>
      <c r="I126" s="1">
        <f t="shared" si="14"/>
        <v>3.6895977148299153</v>
      </c>
      <c r="J126" s="18">
        <f t="shared" ref="J126:J137" si="20">L$21</f>
        <v>1.127</v>
      </c>
      <c r="Q126" s="11"/>
      <c r="R126" s="1"/>
    </row>
    <row r="127" spans="1:18">
      <c r="A127" s="8">
        <v>38018</v>
      </c>
      <c r="B127" s="42">
        <v>98.97</v>
      </c>
      <c r="C127" s="43">
        <v>99.34</v>
      </c>
      <c r="D127" s="1">
        <f t="shared" si="17"/>
        <v>98.78</v>
      </c>
      <c r="E127" s="1">
        <f t="shared" si="10"/>
        <v>1177.9338252796954</v>
      </c>
      <c r="F127" s="1">
        <f t="shared" si="11"/>
        <v>1182.3375386812666</v>
      </c>
      <c r="G127" s="1">
        <f t="shared" si="12"/>
        <v>1175.6724589383482</v>
      </c>
      <c r="H127" s="11">
        <f t="shared" si="13"/>
        <v>2.2613663413471841</v>
      </c>
      <c r="I127" s="1">
        <f t="shared" si="14"/>
        <v>6.6650797429183513</v>
      </c>
      <c r="J127" s="18">
        <f t="shared" si="20"/>
        <v>1.127</v>
      </c>
      <c r="Q127" s="11"/>
      <c r="R127" s="1"/>
    </row>
    <row r="128" spans="1:18">
      <c r="A128" s="8">
        <v>38047</v>
      </c>
      <c r="B128" s="42">
        <v>99.11</v>
      </c>
      <c r="C128" s="43">
        <v>99.37</v>
      </c>
      <c r="D128" s="1">
        <f t="shared" si="17"/>
        <v>98.97</v>
      </c>
      <c r="E128" s="1">
        <f t="shared" si="10"/>
        <v>1179.6000952154252</v>
      </c>
      <c r="F128" s="1">
        <f t="shared" si="11"/>
        <v>1182.6945965246371</v>
      </c>
      <c r="G128" s="1">
        <f t="shared" si="12"/>
        <v>1177.9338252796954</v>
      </c>
      <c r="H128" s="11">
        <f t="shared" si="13"/>
        <v>1.6662699357298152</v>
      </c>
      <c r="I128" s="1">
        <f t="shared" si="14"/>
        <v>4.7607712449416795</v>
      </c>
      <c r="J128" s="18">
        <f t="shared" si="20"/>
        <v>1.127</v>
      </c>
      <c r="Q128" s="11"/>
      <c r="R128" s="1"/>
    </row>
    <row r="129" spans="1:18">
      <c r="A129" s="8">
        <v>38078</v>
      </c>
      <c r="B129" s="42">
        <v>99.64</v>
      </c>
      <c r="C129" s="43">
        <v>99.77</v>
      </c>
      <c r="D129" s="1">
        <f t="shared" si="17"/>
        <v>99.12</v>
      </c>
      <c r="E129" s="1">
        <f t="shared" si="10"/>
        <v>1185.9081171149728</v>
      </c>
      <c r="F129" s="1">
        <f t="shared" si="11"/>
        <v>1187.455367769579</v>
      </c>
      <c r="G129" s="1">
        <f t="shared" si="12"/>
        <v>1179.7191144965486</v>
      </c>
      <c r="H129" s="11">
        <f t="shared" si="13"/>
        <v>6.1890026184241833</v>
      </c>
      <c r="I129" s="1">
        <f t="shared" si="14"/>
        <v>7.7362532730303428</v>
      </c>
      <c r="J129" s="18">
        <f t="shared" si="20"/>
        <v>1.127</v>
      </c>
      <c r="Q129" s="11"/>
      <c r="R129" s="1"/>
    </row>
    <row r="130" spans="1:18">
      <c r="A130" s="8">
        <v>38108</v>
      </c>
      <c r="B130" s="42">
        <v>100.03</v>
      </c>
      <c r="C130" s="43">
        <v>99.92</v>
      </c>
      <c r="D130" s="1">
        <f t="shared" si="17"/>
        <v>99.38</v>
      </c>
      <c r="E130" s="1">
        <f t="shared" si="10"/>
        <v>1190.5498690787908</v>
      </c>
      <c r="F130" s="1">
        <f t="shared" si="11"/>
        <v>1189.240656986432</v>
      </c>
      <c r="G130" s="1">
        <f t="shared" si="12"/>
        <v>1182.8136158057607</v>
      </c>
      <c r="H130" s="11">
        <f t="shared" si="13"/>
        <v>7.7362532730301155</v>
      </c>
      <c r="I130" s="1">
        <f t="shared" si="14"/>
        <v>6.4270411806712673</v>
      </c>
      <c r="J130" s="18">
        <f t="shared" si="20"/>
        <v>1.127</v>
      </c>
      <c r="Q130" s="11"/>
      <c r="R130" s="1"/>
    </row>
    <row r="131" spans="1:18">
      <c r="A131" s="8">
        <v>38139</v>
      </c>
      <c r="B131" s="42">
        <v>99.98</v>
      </c>
      <c r="C131" s="43">
        <v>99.9</v>
      </c>
      <c r="D131" s="1">
        <f t="shared" si="17"/>
        <v>99.6</v>
      </c>
      <c r="E131" s="1">
        <f t="shared" si="10"/>
        <v>1189.9547726731732</v>
      </c>
      <c r="F131" s="1">
        <f t="shared" si="11"/>
        <v>1189.0026184241849</v>
      </c>
      <c r="G131" s="1">
        <f t="shared" si="12"/>
        <v>1185.4320399904784</v>
      </c>
      <c r="H131" s="11">
        <f t="shared" si="13"/>
        <v>4.5227326826948229</v>
      </c>
      <c r="I131" s="1">
        <f t="shared" si="14"/>
        <v>3.570578433706487</v>
      </c>
      <c r="J131" s="18">
        <f t="shared" si="20"/>
        <v>1.127</v>
      </c>
      <c r="Q131" s="11"/>
      <c r="R131" s="1"/>
    </row>
    <row r="132" spans="1:18">
      <c r="A132" s="8">
        <v>38169</v>
      </c>
      <c r="B132" s="42">
        <v>100.32</v>
      </c>
      <c r="C132" s="43">
        <v>100.21</v>
      </c>
      <c r="D132" s="1">
        <f t="shared" si="17"/>
        <v>99.74</v>
      </c>
      <c r="E132" s="1">
        <f t="shared" si="10"/>
        <v>1194.0014282313737</v>
      </c>
      <c r="F132" s="1">
        <f t="shared" si="11"/>
        <v>1192.6922161390146</v>
      </c>
      <c r="G132" s="1">
        <f t="shared" si="12"/>
        <v>1187.0983099262082</v>
      </c>
      <c r="H132" s="11">
        <f t="shared" si="13"/>
        <v>6.9031183051654352</v>
      </c>
      <c r="I132" s="1">
        <f t="shared" si="14"/>
        <v>5.5939062128063597</v>
      </c>
      <c r="J132" s="18">
        <f t="shared" si="20"/>
        <v>1.127</v>
      </c>
      <c r="Q132" s="11"/>
      <c r="R132" s="1"/>
    </row>
    <row r="133" spans="1:18">
      <c r="A133" s="8">
        <v>38200</v>
      </c>
      <c r="B133" s="42">
        <v>100.44</v>
      </c>
      <c r="C133" s="43">
        <v>100.23</v>
      </c>
      <c r="D133" s="1">
        <f t="shared" si="17"/>
        <v>99.95</v>
      </c>
      <c r="E133" s="1">
        <f t="shared" si="10"/>
        <v>1195.4296596048562</v>
      </c>
      <c r="F133" s="1">
        <f t="shared" si="11"/>
        <v>1192.9302547012619</v>
      </c>
      <c r="G133" s="1">
        <f t="shared" si="12"/>
        <v>1189.5977148298027</v>
      </c>
      <c r="H133" s="11">
        <f t="shared" si="13"/>
        <v>5.8319447750534437</v>
      </c>
      <c r="I133" s="1">
        <f t="shared" si="14"/>
        <v>3.3325398714591756</v>
      </c>
      <c r="J133" s="18">
        <f t="shared" si="20"/>
        <v>1.127</v>
      </c>
      <c r="Q133" s="11"/>
      <c r="R133" s="1"/>
    </row>
    <row r="134" spans="1:18">
      <c r="A134" s="8">
        <v>38231</v>
      </c>
      <c r="B134" s="42">
        <v>100.51</v>
      </c>
      <c r="C134" s="43">
        <v>100.28</v>
      </c>
      <c r="D134" s="1">
        <f t="shared" si="17"/>
        <v>100.07</v>
      </c>
      <c r="E134" s="1">
        <f t="shared" si="10"/>
        <v>1196.2627945727211</v>
      </c>
      <c r="F134" s="1">
        <f t="shared" si="11"/>
        <v>1193.5253511068795</v>
      </c>
      <c r="G134" s="1">
        <f t="shared" si="12"/>
        <v>1191.025946203285</v>
      </c>
      <c r="H134" s="11">
        <f t="shared" si="13"/>
        <v>5.2368483694360748</v>
      </c>
      <c r="I134" s="1">
        <f t="shared" si="14"/>
        <v>2.4994049035944954</v>
      </c>
      <c r="J134" s="18">
        <f t="shared" si="20"/>
        <v>1.127</v>
      </c>
      <c r="Q134" s="11"/>
      <c r="R134" s="1"/>
    </row>
    <row r="135" spans="1:18">
      <c r="A135" s="8">
        <v>38261</v>
      </c>
      <c r="B135" s="42">
        <v>101</v>
      </c>
      <c r="C135" s="43">
        <v>100.64</v>
      </c>
      <c r="D135" s="1">
        <f t="shared" si="17"/>
        <v>100.16</v>
      </c>
      <c r="E135" s="1">
        <f t="shared" si="10"/>
        <v>1202.0947393477745</v>
      </c>
      <c r="F135" s="1">
        <f t="shared" si="11"/>
        <v>1197.810045227327</v>
      </c>
      <c r="G135" s="1">
        <f t="shared" si="12"/>
        <v>1192.097119733397</v>
      </c>
      <c r="H135" s="11">
        <f t="shared" si="13"/>
        <v>9.9976196143775269</v>
      </c>
      <c r="I135" s="1">
        <f t="shared" si="14"/>
        <v>5.7129254939300154</v>
      </c>
      <c r="J135" s="18">
        <f t="shared" si="20"/>
        <v>1.127</v>
      </c>
      <c r="Q135" s="11"/>
      <c r="R135" s="1"/>
    </row>
    <row r="136" spans="1:18">
      <c r="A136" s="8">
        <v>38292</v>
      </c>
      <c r="B136" s="42">
        <v>100.88</v>
      </c>
      <c r="C136" s="43">
        <v>100.63</v>
      </c>
      <c r="D136" s="1">
        <f t="shared" si="17"/>
        <v>100.34</v>
      </c>
      <c r="E136" s="1">
        <f t="shared" si="10"/>
        <v>1200.666507974292</v>
      </c>
      <c r="F136" s="1">
        <f t="shared" si="11"/>
        <v>1197.6910259462034</v>
      </c>
      <c r="G136" s="1">
        <f t="shared" si="12"/>
        <v>1194.2394667936207</v>
      </c>
      <c r="H136" s="11">
        <f t="shared" si="13"/>
        <v>6.4270411806712673</v>
      </c>
      <c r="I136" s="1">
        <f t="shared" si="14"/>
        <v>3.4515591525826039</v>
      </c>
      <c r="J136" s="18">
        <f t="shared" si="20"/>
        <v>1.127</v>
      </c>
      <c r="Q136" s="11"/>
      <c r="R136" s="1"/>
    </row>
    <row r="137" spans="1:18">
      <c r="A137" s="8">
        <v>38322</v>
      </c>
      <c r="B137" s="42">
        <v>100.55</v>
      </c>
      <c r="C137" s="43">
        <v>100.43</v>
      </c>
      <c r="D137" s="1">
        <f t="shared" si="17"/>
        <v>100.45</v>
      </c>
      <c r="E137" s="1">
        <f t="shared" si="10"/>
        <v>1196.738871697215</v>
      </c>
      <c r="F137" s="1">
        <f t="shared" si="11"/>
        <v>1195.3106403237327</v>
      </c>
      <c r="G137" s="1">
        <f t="shared" si="12"/>
        <v>1195.5486788859798</v>
      </c>
      <c r="H137" s="11">
        <f t="shared" si="13"/>
        <v>1.1901928112351925</v>
      </c>
      <c r="I137" s="1">
        <f t="shared" si="14"/>
        <v>-0.23803856224708397</v>
      </c>
      <c r="J137" s="18">
        <f t="shared" si="20"/>
        <v>1.127</v>
      </c>
      <c r="Q137" s="11"/>
      <c r="R137" s="1"/>
    </row>
    <row r="138" spans="1:18">
      <c r="A138" s="8">
        <v>38353</v>
      </c>
      <c r="B138" s="44">
        <v>100.83</v>
      </c>
      <c r="C138" s="45">
        <v>100.8</v>
      </c>
      <c r="D138" s="1">
        <f t="shared" si="17"/>
        <v>100.5</v>
      </c>
      <c r="E138" s="1">
        <f t="shared" si="10"/>
        <v>1200.0714115686742</v>
      </c>
      <c r="F138" s="1">
        <f t="shared" si="11"/>
        <v>1199.7143537253037</v>
      </c>
      <c r="G138" s="1">
        <f t="shared" si="12"/>
        <v>1196.1437752915974</v>
      </c>
      <c r="H138" s="11">
        <f t="shared" si="13"/>
        <v>3.9276362770767719</v>
      </c>
      <c r="I138" s="1">
        <f t="shared" si="14"/>
        <v>3.5705784337062596</v>
      </c>
      <c r="J138" s="18">
        <f t="shared" ref="J138:J149" si="21">L$22</f>
        <v>1.2746999999999999</v>
      </c>
      <c r="Q138" s="11"/>
      <c r="R138" s="1"/>
    </row>
    <row r="139" spans="1:18">
      <c r="A139" s="8">
        <v>38384</v>
      </c>
      <c r="B139" s="44">
        <v>101.51</v>
      </c>
      <c r="C139" s="45">
        <v>101.33</v>
      </c>
      <c r="D139" s="1">
        <f t="shared" si="17"/>
        <v>100.63</v>
      </c>
      <c r="E139" s="1">
        <f t="shared" si="10"/>
        <v>1208.1647226850753</v>
      </c>
      <c r="F139" s="1">
        <f t="shared" si="11"/>
        <v>1206.0223756248515</v>
      </c>
      <c r="G139" s="1">
        <f t="shared" si="12"/>
        <v>1197.6910259462034</v>
      </c>
      <c r="H139" s="11">
        <f t="shared" si="13"/>
        <v>10.473696738871922</v>
      </c>
      <c r="I139" s="1">
        <f t="shared" si="14"/>
        <v>8.3313496786481664</v>
      </c>
      <c r="J139" s="18">
        <f t="shared" si="21"/>
        <v>1.2746999999999999</v>
      </c>
      <c r="Q139" s="11"/>
      <c r="R139" s="1"/>
    </row>
    <row r="140" spans="1:18">
      <c r="A140" s="8">
        <v>38412</v>
      </c>
      <c r="B140" s="44">
        <v>102.16</v>
      </c>
      <c r="C140" s="45">
        <v>101.88</v>
      </c>
      <c r="D140" s="1">
        <f t="shared" si="17"/>
        <v>100.8</v>
      </c>
      <c r="E140" s="1">
        <f t="shared" ref="E140:E203" si="22">$E$10*B140/100</f>
        <v>1215.9009759581054</v>
      </c>
      <c r="F140" s="1">
        <f t="shared" ref="F140:F203" si="23">$F$10*C140/100</f>
        <v>1212.5684360866462</v>
      </c>
      <c r="G140" s="1">
        <f t="shared" ref="G140:G203" si="24">$G$10*D140/100</f>
        <v>1199.7143537253037</v>
      </c>
      <c r="H140" s="11">
        <f t="shared" ref="H140:H203" si="25">E140-G140</f>
        <v>16.18662223280171</v>
      </c>
      <c r="I140" s="1">
        <f t="shared" ref="I140:I203" si="26">F140-G140</f>
        <v>12.854082361342535</v>
      </c>
      <c r="J140" s="18">
        <f t="shared" si="21"/>
        <v>1.2746999999999999</v>
      </c>
      <c r="Q140" s="11"/>
      <c r="R140" s="1"/>
    </row>
    <row r="141" spans="1:18">
      <c r="A141" s="8">
        <v>38443</v>
      </c>
      <c r="B141" s="44">
        <v>102.39</v>
      </c>
      <c r="C141" s="45">
        <v>101.85</v>
      </c>
      <c r="D141" s="1">
        <f t="shared" si="17"/>
        <v>101.11</v>
      </c>
      <c r="E141" s="1">
        <f t="shared" si="22"/>
        <v>1218.638419423947</v>
      </c>
      <c r="F141" s="1">
        <f t="shared" si="23"/>
        <v>1212.2113782432755</v>
      </c>
      <c r="G141" s="1">
        <f t="shared" si="24"/>
        <v>1203.4039514401336</v>
      </c>
      <c r="H141" s="11">
        <f t="shared" si="25"/>
        <v>15.234467983813374</v>
      </c>
      <c r="I141" s="1">
        <f t="shared" si="26"/>
        <v>8.8074268031418796</v>
      </c>
      <c r="J141" s="18">
        <f t="shared" si="21"/>
        <v>1.2746999999999999</v>
      </c>
      <c r="Q141" s="11"/>
      <c r="R141" s="1"/>
    </row>
    <row r="142" spans="1:18">
      <c r="A142" s="8">
        <v>38473</v>
      </c>
      <c r="B142" s="44">
        <v>102.54</v>
      </c>
      <c r="C142" s="45">
        <v>102.04</v>
      </c>
      <c r="D142" s="1">
        <f t="shared" si="17"/>
        <v>101.47</v>
      </c>
      <c r="E142" s="1">
        <f t="shared" si="22"/>
        <v>1220.4237086408</v>
      </c>
      <c r="F142" s="1">
        <f t="shared" si="23"/>
        <v>1214.4727445846229</v>
      </c>
      <c r="G142" s="1">
        <f t="shared" si="24"/>
        <v>1207.6886455605809</v>
      </c>
      <c r="H142" s="11">
        <f t="shared" si="25"/>
        <v>12.735063080219106</v>
      </c>
      <c r="I142" s="1">
        <f t="shared" si="26"/>
        <v>6.7840990240420069</v>
      </c>
      <c r="J142" s="18">
        <f t="shared" si="21"/>
        <v>1.2746999999999999</v>
      </c>
      <c r="Q142" s="11"/>
      <c r="R142" s="1"/>
    </row>
    <row r="143" spans="1:18">
      <c r="A143" s="8">
        <v>38504</v>
      </c>
      <c r="B143" s="44">
        <v>102.85</v>
      </c>
      <c r="C143" s="45">
        <v>102.22</v>
      </c>
      <c r="D143" s="1">
        <f t="shared" si="17"/>
        <v>101.78</v>
      </c>
      <c r="E143" s="1">
        <f t="shared" si="22"/>
        <v>1224.1133063556297</v>
      </c>
      <c r="F143" s="1">
        <f t="shared" si="23"/>
        <v>1216.6150916448466</v>
      </c>
      <c r="G143" s="1">
        <f t="shared" si="24"/>
        <v>1211.3782432754108</v>
      </c>
      <c r="H143" s="11">
        <f t="shared" si="25"/>
        <v>12.735063080218879</v>
      </c>
      <c r="I143" s="1">
        <f t="shared" si="26"/>
        <v>5.2368483694358474</v>
      </c>
      <c r="J143" s="18">
        <f t="shared" si="21"/>
        <v>1.2746999999999999</v>
      </c>
      <c r="Q143" s="11"/>
      <c r="R143" s="1"/>
    </row>
    <row r="144" spans="1:18">
      <c r="A144" s="8">
        <v>38534</v>
      </c>
      <c r="B144" s="44">
        <v>103.47</v>
      </c>
      <c r="C144" s="45">
        <v>102.63</v>
      </c>
      <c r="D144" s="1">
        <f t="shared" si="17"/>
        <v>102</v>
      </c>
      <c r="E144" s="1">
        <f t="shared" si="22"/>
        <v>1231.4925017852893</v>
      </c>
      <c r="F144" s="1">
        <f t="shared" si="23"/>
        <v>1221.494882170912</v>
      </c>
      <c r="G144" s="1">
        <f t="shared" si="24"/>
        <v>1213.9966674601287</v>
      </c>
      <c r="H144" s="11">
        <f t="shared" si="25"/>
        <v>17.495834325160558</v>
      </c>
      <c r="I144" s="1">
        <f t="shared" si="26"/>
        <v>7.4982147107832589</v>
      </c>
      <c r="J144" s="18">
        <f t="shared" si="21"/>
        <v>1.2746999999999999</v>
      </c>
      <c r="Q144" s="11"/>
      <c r="R144" s="1"/>
    </row>
    <row r="145" spans="1:18">
      <c r="A145" s="8">
        <v>38565</v>
      </c>
      <c r="B145" s="44">
        <v>103.57</v>
      </c>
      <c r="C145" s="45">
        <v>102.65</v>
      </c>
      <c r="D145" s="1">
        <f t="shared" si="17"/>
        <v>102.19</v>
      </c>
      <c r="E145" s="1">
        <f t="shared" si="22"/>
        <v>1232.6826945965249</v>
      </c>
      <c r="F145" s="1">
        <f t="shared" si="23"/>
        <v>1221.7329207331591</v>
      </c>
      <c r="G145" s="1">
        <f t="shared" si="24"/>
        <v>1216.2580338014759</v>
      </c>
      <c r="H145" s="11">
        <f t="shared" si="25"/>
        <v>16.424660795049022</v>
      </c>
      <c r="I145" s="1">
        <f t="shared" si="26"/>
        <v>5.4748869316831588</v>
      </c>
      <c r="J145" s="18">
        <f t="shared" si="21"/>
        <v>1.2746999999999999</v>
      </c>
      <c r="Q145" s="11"/>
      <c r="R145" s="1"/>
    </row>
    <row r="146" spans="1:18">
      <c r="A146" s="8">
        <v>38596</v>
      </c>
      <c r="B146" s="44">
        <v>103.69</v>
      </c>
      <c r="C146" s="45">
        <v>102.54</v>
      </c>
      <c r="D146" s="1">
        <f t="shared" si="17"/>
        <v>102.39</v>
      </c>
      <c r="E146" s="1">
        <f t="shared" si="22"/>
        <v>1234.1109259700074</v>
      </c>
      <c r="F146" s="1">
        <f t="shared" si="23"/>
        <v>1220.4237086408</v>
      </c>
      <c r="G146" s="1">
        <f t="shared" si="24"/>
        <v>1218.638419423947</v>
      </c>
      <c r="H146" s="11">
        <f t="shared" si="25"/>
        <v>15.472506546060458</v>
      </c>
      <c r="I146" s="1">
        <f t="shared" si="26"/>
        <v>1.7852892168530161</v>
      </c>
      <c r="J146" s="18">
        <f t="shared" si="21"/>
        <v>1.2746999999999999</v>
      </c>
      <c r="Q146" s="11"/>
      <c r="R146" s="1"/>
    </row>
    <row r="147" spans="1:18">
      <c r="A147" s="8">
        <v>38626</v>
      </c>
      <c r="B147" s="44">
        <v>103.5</v>
      </c>
      <c r="C147" s="45">
        <v>102.37</v>
      </c>
      <c r="D147" s="1">
        <f t="shared" si="17"/>
        <v>102.51</v>
      </c>
      <c r="E147" s="1">
        <f t="shared" si="22"/>
        <v>1231.84955962866</v>
      </c>
      <c r="F147" s="1">
        <f t="shared" si="23"/>
        <v>1218.4003808616999</v>
      </c>
      <c r="G147" s="1">
        <f t="shared" si="24"/>
        <v>1220.0666507974295</v>
      </c>
      <c r="H147" s="11">
        <f t="shared" si="25"/>
        <v>11.782908831230543</v>
      </c>
      <c r="I147" s="1">
        <f t="shared" si="26"/>
        <v>-1.6662699357295878</v>
      </c>
      <c r="J147" s="18">
        <f t="shared" si="21"/>
        <v>1.2746999999999999</v>
      </c>
      <c r="Q147" s="11"/>
      <c r="R147" s="1"/>
    </row>
    <row r="148" spans="1:18">
      <c r="A148" s="8">
        <v>38657</v>
      </c>
      <c r="B148" s="44">
        <v>103.47</v>
      </c>
      <c r="C148" s="45">
        <v>102.68</v>
      </c>
      <c r="D148" s="1">
        <f t="shared" si="17"/>
        <v>102.55</v>
      </c>
      <c r="E148" s="1">
        <f t="shared" si="22"/>
        <v>1231.4925017852893</v>
      </c>
      <c r="F148" s="1">
        <f t="shared" si="23"/>
        <v>1222.0899785765296</v>
      </c>
      <c r="G148" s="1">
        <f t="shared" si="24"/>
        <v>1220.5427279219234</v>
      </c>
      <c r="H148" s="11">
        <f t="shared" si="25"/>
        <v>10.949773863365863</v>
      </c>
      <c r="I148" s="1">
        <f t="shared" si="26"/>
        <v>1.5472506546061595</v>
      </c>
      <c r="J148" s="18">
        <f t="shared" si="21"/>
        <v>1.2746999999999999</v>
      </c>
      <c r="Q148" s="11"/>
      <c r="R148" s="1"/>
    </row>
    <row r="149" spans="1:18">
      <c r="A149" s="8">
        <v>38687</v>
      </c>
      <c r="B149" s="44">
        <v>103.45</v>
      </c>
      <c r="C149" s="45">
        <v>102.76</v>
      </c>
      <c r="D149" s="1">
        <f t="shared" si="17"/>
        <v>102.56</v>
      </c>
      <c r="E149" s="1">
        <f t="shared" si="22"/>
        <v>1231.2544632230424</v>
      </c>
      <c r="F149" s="1">
        <f t="shared" si="23"/>
        <v>1223.0421328255181</v>
      </c>
      <c r="G149" s="1">
        <f t="shared" si="24"/>
        <v>1220.6617472030471</v>
      </c>
      <c r="H149" s="11">
        <f t="shared" si="25"/>
        <v>10.592716019995351</v>
      </c>
      <c r="I149" s="1">
        <f t="shared" si="26"/>
        <v>2.3803856224710671</v>
      </c>
      <c r="J149" s="18">
        <f t="shared" si="21"/>
        <v>1.2746999999999999</v>
      </c>
      <c r="Q149" s="11"/>
      <c r="R149" s="1"/>
    </row>
    <row r="150" spans="1:18">
      <c r="A150" s="8">
        <v>38718</v>
      </c>
      <c r="B150" s="46">
        <v>103.48</v>
      </c>
      <c r="C150" s="47">
        <v>102.82</v>
      </c>
      <c r="D150" s="1">
        <f t="shared" si="17"/>
        <v>102.59</v>
      </c>
      <c r="E150" s="1">
        <f t="shared" si="22"/>
        <v>1231.6115210664129</v>
      </c>
      <c r="F150" s="1">
        <f t="shared" si="23"/>
        <v>1223.7562485122589</v>
      </c>
      <c r="G150" s="1">
        <f t="shared" si="24"/>
        <v>1221.0188050464176</v>
      </c>
      <c r="H150" s="11">
        <f t="shared" si="25"/>
        <v>10.592716019995351</v>
      </c>
      <c r="I150" s="1">
        <f t="shared" si="26"/>
        <v>2.737443465841352</v>
      </c>
      <c r="J150" s="1">
        <f t="shared" ref="J150:J161" si="27">L$23</f>
        <v>1.2935000000000001</v>
      </c>
      <c r="Q150" s="11"/>
      <c r="R150" s="1"/>
    </row>
    <row r="151" spans="1:18">
      <c r="A151" s="8">
        <v>38749</v>
      </c>
      <c r="B151" s="46">
        <v>103.93</v>
      </c>
      <c r="C151" s="47">
        <v>103.31</v>
      </c>
      <c r="D151" s="1">
        <f t="shared" si="17"/>
        <v>102.66</v>
      </c>
      <c r="E151" s="1">
        <f t="shared" si="22"/>
        <v>1236.9673887169724</v>
      </c>
      <c r="F151" s="1">
        <f t="shared" si="23"/>
        <v>1229.5881932873128</v>
      </c>
      <c r="G151" s="1">
        <f t="shared" si="24"/>
        <v>1221.8519400142825</v>
      </c>
      <c r="H151" s="11">
        <f t="shared" si="25"/>
        <v>15.115448702689946</v>
      </c>
      <c r="I151" s="1">
        <f t="shared" si="26"/>
        <v>7.7362532730303428</v>
      </c>
      <c r="J151" s="1">
        <f t="shared" si="27"/>
        <v>1.2935000000000001</v>
      </c>
      <c r="Q151" s="11"/>
      <c r="R151" s="1"/>
    </row>
    <row r="152" spans="1:18">
      <c r="A152" s="8">
        <v>38777</v>
      </c>
      <c r="B152" s="46">
        <v>103.89</v>
      </c>
      <c r="C152" s="47">
        <v>103.23</v>
      </c>
      <c r="D152" s="1">
        <f t="shared" si="17"/>
        <v>102.89</v>
      </c>
      <c r="E152" s="1">
        <f t="shared" si="22"/>
        <v>1236.4913115924783</v>
      </c>
      <c r="F152" s="1">
        <f t="shared" si="23"/>
        <v>1228.6360390383243</v>
      </c>
      <c r="G152" s="1">
        <f t="shared" si="24"/>
        <v>1224.5893834801238</v>
      </c>
      <c r="H152" s="11">
        <f t="shared" si="25"/>
        <v>11.901928112354426</v>
      </c>
      <c r="I152" s="1">
        <f t="shared" si="26"/>
        <v>4.0466555582004275</v>
      </c>
      <c r="J152" s="1">
        <f t="shared" si="27"/>
        <v>1.2935000000000001</v>
      </c>
      <c r="Q152" s="11"/>
      <c r="R152" s="1"/>
    </row>
    <row r="153" spans="1:18">
      <c r="A153" s="8">
        <v>38808</v>
      </c>
      <c r="B153" s="46">
        <v>104.4</v>
      </c>
      <c r="C153" s="47">
        <v>103.6</v>
      </c>
      <c r="D153" s="1">
        <f t="shared" si="17"/>
        <v>103.03</v>
      </c>
      <c r="E153" s="1">
        <f t="shared" si="22"/>
        <v>1242.5612949297788</v>
      </c>
      <c r="F153" s="1">
        <f t="shared" si="23"/>
        <v>1233.0397524398954</v>
      </c>
      <c r="G153" s="1">
        <f t="shared" si="24"/>
        <v>1226.2556534158537</v>
      </c>
      <c r="H153" s="11">
        <f t="shared" si="25"/>
        <v>16.305641513925138</v>
      </c>
      <c r="I153" s="1">
        <f t="shared" si="26"/>
        <v>6.7840990240417796</v>
      </c>
      <c r="J153" s="1">
        <f t="shared" si="27"/>
        <v>1.2935000000000001</v>
      </c>
      <c r="Q153" s="11"/>
      <c r="R153" s="1"/>
    </row>
    <row r="154" spans="1:18">
      <c r="A154" s="8">
        <v>38838</v>
      </c>
      <c r="B154" s="46">
        <v>104.79</v>
      </c>
      <c r="C154" s="47">
        <v>103.95</v>
      </c>
      <c r="D154" s="1">
        <f t="shared" si="17"/>
        <v>103.24</v>
      </c>
      <c r="E154" s="1">
        <f t="shared" si="22"/>
        <v>1247.203046893597</v>
      </c>
      <c r="F154" s="1">
        <f t="shared" si="23"/>
        <v>1237.2054272792195</v>
      </c>
      <c r="G154" s="1">
        <f t="shared" si="24"/>
        <v>1228.7550583194479</v>
      </c>
      <c r="H154" s="11">
        <f t="shared" si="25"/>
        <v>18.447988574149122</v>
      </c>
      <c r="I154" s="1">
        <f t="shared" si="26"/>
        <v>8.4503689597715947</v>
      </c>
      <c r="J154" s="1">
        <f t="shared" si="27"/>
        <v>1.2935000000000001</v>
      </c>
      <c r="Q154" s="11"/>
      <c r="R154" s="1"/>
    </row>
    <row r="155" spans="1:18">
      <c r="A155" s="8">
        <v>38869</v>
      </c>
      <c r="B155" s="46">
        <v>104.77</v>
      </c>
      <c r="C155" s="47">
        <v>103.93</v>
      </c>
      <c r="D155" s="1">
        <f t="shared" si="17"/>
        <v>103.52</v>
      </c>
      <c r="E155" s="1">
        <f t="shared" si="22"/>
        <v>1246.9650083313497</v>
      </c>
      <c r="F155" s="1">
        <f t="shared" si="23"/>
        <v>1236.9673887169724</v>
      </c>
      <c r="G155" s="1">
        <f t="shared" si="24"/>
        <v>1232.0875981909071</v>
      </c>
      <c r="H155" s="11">
        <f t="shared" si="25"/>
        <v>14.877410140442635</v>
      </c>
      <c r="I155" s="1">
        <f t="shared" si="26"/>
        <v>4.8797905260653351</v>
      </c>
      <c r="J155" s="1">
        <f t="shared" si="27"/>
        <v>1.2935000000000001</v>
      </c>
      <c r="Q155" s="11"/>
      <c r="R155" s="1"/>
    </row>
    <row r="156" spans="1:18">
      <c r="A156" s="8">
        <v>38899</v>
      </c>
      <c r="B156" s="46">
        <v>105.13</v>
      </c>
      <c r="C156" s="47">
        <v>104.25</v>
      </c>
      <c r="D156" s="1">
        <f t="shared" si="17"/>
        <v>103.68</v>
      </c>
      <c r="E156" s="1">
        <f t="shared" si="22"/>
        <v>1251.2497024517972</v>
      </c>
      <c r="F156" s="1">
        <f t="shared" si="23"/>
        <v>1240.7760057129258</v>
      </c>
      <c r="G156" s="1">
        <f t="shared" si="24"/>
        <v>1233.991906688884</v>
      </c>
      <c r="H156" s="11">
        <f t="shared" si="25"/>
        <v>17.257795762913247</v>
      </c>
      <c r="I156" s="1">
        <f t="shared" si="26"/>
        <v>6.7840990240417796</v>
      </c>
      <c r="J156" s="1">
        <f t="shared" si="27"/>
        <v>1.2935000000000001</v>
      </c>
      <c r="Q156" s="11"/>
      <c r="R156" s="1"/>
    </row>
    <row r="157" spans="1:18">
      <c r="A157" s="8">
        <v>38930</v>
      </c>
      <c r="B157" s="46">
        <v>105.26</v>
      </c>
      <c r="C157" s="47">
        <v>104.38</v>
      </c>
      <c r="D157" s="1">
        <f t="shared" si="17"/>
        <v>103.93</v>
      </c>
      <c r="E157" s="1">
        <f t="shared" si="22"/>
        <v>1252.7969531064036</v>
      </c>
      <c r="F157" s="1">
        <f t="shared" si="23"/>
        <v>1242.3232563675317</v>
      </c>
      <c r="G157" s="1">
        <f t="shared" si="24"/>
        <v>1236.9673887169724</v>
      </c>
      <c r="H157" s="11">
        <f t="shared" si="25"/>
        <v>15.829564389431198</v>
      </c>
      <c r="I157" s="1">
        <f t="shared" si="26"/>
        <v>5.3558676505592757</v>
      </c>
      <c r="J157" s="1">
        <f t="shared" si="27"/>
        <v>1.2935000000000001</v>
      </c>
      <c r="Q157" s="11"/>
      <c r="R157" s="1"/>
    </row>
    <row r="158" spans="1:18">
      <c r="A158" s="8">
        <v>38961</v>
      </c>
      <c r="B158" s="46">
        <v>104.96</v>
      </c>
      <c r="C158" s="47">
        <v>104.36</v>
      </c>
      <c r="D158" s="1">
        <f t="shared" si="17"/>
        <v>104.13</v>
      </c>
      <c r="E158" s="1">
        <f t="shared" si="22"/>
        <v>1249.2263746726971</v>
      </c>
      <c r="F158" s="1">
        <f t="shared" si="23"/>
        <v>1242.0852178052846</v>
      </c>
      <c r="G158" s="1">
        <f t="shared" si="24"/>
        <v>1239.347774339443</v>
      </c>
      <c r="H158" s="11">
        <f t="shared" si="25"/>
        <v>9.8786003332540986</v>
      </c>
      <c r="I158" s="1">
        <f t="shared" si="26"/>
        <v>2.7374434658415794</v>
      </c>
      <c r="J158" s="1">
        <f t="shared" si="27"/>
        <v>1.2935000000000001</v>
      </c>
      <c r="Q158" s="11"/>
      <c r="R158" s="1"/>
    </row>
    <row r="159" spans="1:18">
      <c r="A159" s="8">
        <v>38991</v>
      </c>
      <c r="B159" s="46">
        <v>104.75</v>
      </c>
      <c r="C159" s="47">
        <v>104.32</v>
      </c>
      <c r="D159" s="1">
        <f t="shared" ref="D159:D208" si="28">ROUND(SUM(C155:C158)/4,2)</f>
        <v>104.23</v>
      </c>
      <c r="E159" s="1">
        <f t="shared" si="22"/>
        <v>1246.7269697691027</v>
      </c>
      <c r="F159" s="1">
        <f t="shared" si="23"/>
        <v>1241.6091406807905</v>
      </c>
      <c r="G159" s="1">
        <f t="shared" si="24"/>
        <v>1240.5379671506787</v>
      </c>
      <c r="H159" s="11">
        <f t="shared" si="25"/>
        <v>6.1890026184239559</v>
      </c>
      <c r="I159" s="1">
        <f t="shared" si="26"/>
        <v>1.0711735301117642</v>
      </c>
      <c r="J159" s="1">
        <f t="shared" si="27"/>
        <v>1.2935000000000001</v>
      </c>
      <c r="Q159" s="11"/>
      <c r="R159" s="1"/>
    </row>
    <row r="160" spans="1:18">
      <c r="A160" s="8">
        <v>39022</v>
      </c>
      <c r="B160" s="46">
        <v>105.01</v>
      </c>
      <c r="C160" s="47">
        <v>104.58</v>
      </c>
      <c r="D160" s="1">
        <f t="shared" si="28"/>
        <v>104.33</v>
      </c>
      <c r="E160" s="1">
        <f t="shared" si="22"/>
        <v>1249.821471078315</v>
      </c>
      <c r="F160" s="1">
        <f t="shared" si="23"/>
        <v>1244.7036419900026</v>
      </c>
      <c r="G160" s="1">
        <f t="shared" si="24"/>
        <v>1241.7281599619141</v>
      </c>
      <c r="H160" s="11">
        <f t="shared" si="25"/>
        <v>8.0933111164008551</v>
      </c>
      <c r="I160" s="1">
        <f t="shared" si="26"/>
        <v>2.975482028088436</v>
      </c>
      <c r="J160" s="1">
        <f t="shared" si="27"/>
        <v>1.2935000000000001</v>
      </c>
      <c r="Q160" s="11"/>
      <c r="R160" s="1"/>
    </row>
    <row r="161" spans="1:18">
      <c r="A161" s="8">
        <v>39052</v>
      </c>
      <c r="B161" s="46">
        <v>105.15</v>
      </c>
      <c r="C161" s="47">
        <v>104.68</v>
      </c>
      <c r="D161" s="1">
        <f t="shared" si="28"/>
        <v>104.41</v>
      </c>
      <c r="E161" s="1">
        <f t="shared" si="22"/>
        <v>1251.4877410140446</v>
      </c>
      <c r="F161" s="1">
        <f t="shared" si="23"/>
        <v>1245.8938348012382</v>
      </c>
      <c r="G161" s="1">
        <f t="shared" si="24"/>
        <v>1242.6803142109022</v>
      </c>
      <c r="H161" s="11">
        <f t="shared" si="25"/>
        <v>8.8074268031423344</v>
      </c>
      <c r="I161" s="1">
        <f t="shared" si="26"/>
        <v>3.2135205903359747</v>
      </c>
      <c r="J161" s="1">
        <f t="shared" si="27"/>
        <v>1.2935000000000001</v>
      </c>
      <c r="Q161" s="11"/>
      <c r="R161" s="1"/>
    </row>
    <row r="162" spans="1:18">
      <c r="A162" s="8">
        <v>39083</v>
      </c>
      <c r="B162" s="48">
        <v>105.2</v>
      </c>
      <c r="C162" s="49">
        <v>104.92</v>
      </c>
      <c r="D162" s="1">
        <f t="shared" si="28"/>
        <v>104.49</v>
      </c>
      <c r="E162" s="1">
        <f t="shared" si="22"/>
        <v>1252.0828374196622</v>
      </c>
      <c r="F162" s="1">
        <f t="shared" si="23"/>
        <v>1248.750297548203</v>
      </c>
      <c r="G162" s="1">
        <f t="shared" si="24"/>
        <v>1243.6324684598906</v>
      </c>
      <c r="H162" s="11">
        <f t="shared" si="25"/>
        <v>8.4503689597715947</v>
      </c>
      <c r="I162" s="1">
        <f t="shared" si="26"/>
        <v>5.1178290883124191</v>
      </c>
      <c r="J162" s="1">
        <f t="shared" ref="J162:J173" si="29">L$24</f>
        <v>1.3847</v>
      </c>
      <c r="Q162" s="11"/>
      <c r="R162" s="1"/>
    </row>
    <row r="163" spans="1:18">
      <c r="A163" s="8">
        <v>39114</v>
      </c>
      <c r="B163" s="48">
        <v>105.77</v>
      </c>
      <c r="C163" s="49">
        <v>105.46</v>
      </c>
      <c r="D163" s="1">
        <f t="shared" si="28"/>
        <v>104.63</v>
      </c>
      <c r="E163" s="1">
        <f t="shared" si="22"/>
        <v>1258.8669364437039</v>
      </c>
      <c r="F163" s="1">
        <f t="shared" si="23"/>
        <v>1255.1773387288742</v>
      </c>
      <c r="G163" s="1">
        <f t="shared" si="24"/>
        <v>1245.2987383956201</v>
      </c>
      <c r="H163" s="11">
        <f t="shared" si="25"/>
        <v>13.568198048083786</v>
      </c>
      <c r="I163" s="1">
        <f t="shared" si="26"/>
        <v>9.8786003332540986</v>
      </c>
      <c r="J163" s="1">
        <f t="shared" si="29"/>
        <v>1.3847</v>
      </c>
      <c r="Q163" s="11"/>
      <c r="R163" s="1"/>
    </row>
    <row r="164" spans="1:18">
      <c r="A164" s="8">
        <v>39142</v>
      </c>
      <c r="B164" s="48">
        <v>105.78</v>
      </c>
      <c r="C164" s="49">
        <v>105.23</v>
      </c>
      <c r="D164" s="1">
        <f t="shared" si="28"/>
        <v>104.91</v>
      </c>
      <c r="E164" s="1">
        <f t="shared" si="22"/>
        <v>1258.9859557248276</v>
      </c>
      <c r="F164" s="1">
        <f t="shared" si="23"/>
        <v>1252.4398952630329</v>
      </c>
      <c r="G164" s="1">
        <f t="shared" si="24"/>
        <v>1248.6312782670796</v>
      </c>
      <c r="H164" s="11">
        <f t="shared" si="25"/>
        <v>10.354677457748039</v>
      </c>
      <c r="I164" s="1">
        <f t="shared" si="26"/>
        <v>3.8086169959533436</v>
      </c>
      <c r="J164" s="1">
        <f t="shared" si="29"/>
        <v>1.3847</v>
      </c>
      <c r="Q164" s="11"/>
      <c r="R164" s="1"/>
    </row>
    <row r="165" spans="1:18">
      <c r="A165" s="8">
        <v>39173</v>
      </c>
      <c r="B165" s="48">
        <v>106.26</v>
      </c>
      <c r="C165" s="49">
        <v>105.58</v>
      </c>
      <c r="D165" s="1">
        <f t="shared" si="28"/>
        <v>105.07</v>
      </c>
      <c r="E165" s="1">
        <f t="shared" si="22"/>
        <v>1264.6988812187578</v>
      </c>
      <c r="F165" s="1">
        <f t="shared" si="23"/>
        <v>1256.6055701023568</v>
      </c>
      <c r="G165" s="1">
        <f t="shared" si="24"/>
        <v>1250.535586765056</v>
      </c>
      <c r="H165" s="11">
        <f t="shared" si="25"/>
        <v>14.163294453701837</v>
      </c>
      <c r="I165" s="1">
        <f t="shared" si="26"/>
        <v>6.069983337300755</v>
      </c>
      <c r="J165" s="1">
        <f t="shared" si="29"/>
        <v>1.3847</v>
      </c>
      <c r="Q165" s="11"/>
      <c r="R165" s="1"/>
    </row>
    <row r="166" spans="1:18">
      <c r="A166" s="8">
        <v>39203</v>
      </c>
      <c r="B166" s="48">
        <v>106.13</v>
      </c>
      <c r="C166" s="49">
        <v>105.34</v>
      </c>
      <c r="D166" s="1">
        <f t="shared" si="28"/>
        <v>105.3</v>
      </c>
      <c r="E166" s="1">
        <f t="shared" si="22"/>
        <v>1263.1516305641517</v>
      </c>
      <c r="F166" s="1">
        <f t="shared" si="23"/>
        <v>1253.7491073553917</v>
      </c>
      <c r="G166" s="1">
        <f t="shared" si="24"/>
        <v>1253.2730302308976</v>
      </c>
      <c r="H166" s="11">
        <f t="shared" si="25"/>
        <v>9.8786003332540986</v>
      </c>
      <c r="I166" s="1">
        <f t="shared" si="26"/>
        <v>0.47607712449416795</v>
      </c>
      <c r="J166" s="1">
        <f t="shared" si="29"/>
        <v>1.3847</v>
      </c>
      <c r="Q166" s="11"/>
      <c r="R166" s="1"/>
    </row>
    <row r="167" spans="1:18">
      <c r="A167" s="8">
        <v>39234</v>
      </c>
      <c r="B167" s="48">
        <v>106.12</v>
      </c>
      <c r="C167" s="49">
        <v>105.28</v>
      </c>
      <c r="D167" s="1">
        <f t="shared" si="28"/>
        <v>105.4</v>
      </c>
      <c r="E167" s="1">
        <f t="shared" si="22"/>
        <v>1263.032611283028</v>
      </c>
      <c r="F167" s="1">
        <f t="shared" si="23"/>
        <v>1253.0349916686505</v>
      </c>
      <c r="G167" s="1">
        <f t="shared" si="24"/>
        <v>1254.463223042133</v>
      </c>
      <c r="H167" s="11">
        <f t="shared" si="25"/>
        <v>8.569388240895023</v>
      </c>
      <c r="I167" s="1">
        <f t="shared" si="26"/>
        <v>-1.4282313734825038</v>
      </c>
      <c r="J167" s="1">
        <f t="shared" si="29"/>
        <v>1.3847</v>
      </c>
      <c r="Q167" s="11"/>
      <c r="R167" s="1"/>
    </row>
    <row r="168" spans="1:18">
      <c r="A168" s="8">
        <v>39264</v>
      </c>
      <c r="B168" s="48">
        <v>106.57</v>
      </c>
      <c r="C168" s="49">
        <v>105.7</v>
      </c>
      <c r="D168" s="1">
        <f t="shared" si="28"/>
        <v>105.36</v>
      </c>
      <c r="E168" s="1">
        <f t="shared" si="22"/>
        <v>1268.3884789335873</v>
      </c>
      <c r="F168" s="1">
        <f t="shared" si="23"/>
        <v>1258.0338014758393</v>
      </c>
      <c r="G168" s="1">
        <f t="shared" si="24"/>
        <v>1253.9871459176388</v>
      </c>
      <c r="H168" s="11">
        <f t="shared" si="25"/>
        <v>14.401333015948467</v>
      </c>
      <c r="I168" s="1">
        <f t="shared" si="26"/>
        <v>4.0466555582004275</v>
      </c>
      <c r="J168" s="1">
        <f t="shared" si="29"/>
        <v>1.3847</v>
      </c>
      <c r="Q168" s="11"/>
      <c r="R168" s="1"/>
    </row>
    <row r="169" spans="1:18">
      <c r="A169" s="8">
        <v>39295</v>
      </c>
      <c r="B169" s="48">
        <v>106.44</v>
      </c>
      <c r="C169" s="49">
        <v>105.67</v>
      </c>
      <c r="D169" s="1">
        <f t="shared" si="28"/>
        <v>105.48</v>
      </c>
      <c r="E169" s="1">
        <f t="shared" si="22"/>
        <v>1266.8412282789814</v>
      </c>
      <c r="F169" s="1">
        <f t="shared" si="23"/>
        <v>1257.6767436324687</v>
      </c>
      <c r="G169" s="1">
        <f t="shared" si="24"/>
        <v>1255.4153772911213</v>
      </c>
      <c r="H169" s="11">
        <f t="shared" si="25"/>
        <v>11.425850987860031</v>
      </c>
      <c r="I169" s="1">
        <f t="shared" si="26"/>
        <v>2.2613663413474114</v>
      </c>
      <c r="J169" s="1">
        <f t="shared" si="29"/>
        <v>1.3847</v>
      </c>
      <c r="Q169" s="11"/>
      <c r="R169" s="1"/>
    </row>
    <row r="170" spans="1:18">
      <c r="A170" s="8">
        <v>39326</v>
      </c>
      <c r="B170" s="48">
        <v>106.54</v>
      </c>
      <c r="C170" s="49">
        <v>105.71</v>
      </c>
      <c r="D170" s="1">
        <f t="shared" si="28"/>
        <v>105.5</v>
      </c>
      <c r="E170" s="1">
        <f t="shared" si="22"/>
        <v>1268.031421090217</v>
      </c>
      <c r="F170" s="1">
        <f t="shared" si="23"/>
        <v>1258.1528207569627</v>
      </c>
      <c r="G170" s="1">
        <f t="shared" si="24"/>
        <v>1255.6534158533684</v>
      </c>
      <c r="H170" s="11">
        <f t="shared" si="25"/>
        <v>12.378005236848594</v>
      </c>
      <c r="I170" s="1">
        <f t="shared" si="26"/>
        <v>2.499404903594268</v>
      </c>
      <c r="J170" s="1">
        <f t="shared" si="29"/>
        <v>1.3847</v>
      </c>
      <c r="Q170" s="11"/>
      <c r="R170" s="1"/>
    </row>
    <row r="171" spans="1:18">
      <c r="A171" s="8">
        <v>39356</v>
      </c>
      <c r="B171" s="48">
        <v>107.1</v>
      </c>
      <c r="C171" s="49">
        <v>106.19</v>
      </c>
      <c r="D171" s="1">
        <f t="shared" si="28"/>
        <v>105.59</v>
      </c>
      <c r="E171" s="1">
        <f t="shared" si="22"/>
        <v>1274.6965008331351</v>
      </c>
      <c r="F171" s="1">
        <f t="shared" si="23"/>
        <v>1263.8657462508929</v>
      </c>
      <c r="G171" s="1">
        <f t="shared" si="24"/>
        <v>1256.7245893834804</v>
      </c>
      <c r="H171" s="11">
        <f t="shared" si="25"/>
        <v>17.971911449654726</v>
      </c>
      <c r="I171" s="1">
        <f t="shared" si="26"/>
        <v>7.1411568674125192</v>
      </c>
      <c r="J171" s="1">
        <f t="shared" si="29"/>
        <v>1.3847</v>
      </c>
      <c r="Q171" s="11"/>
      <c r="R171" s="1"/>
    </row>
    <row r="172" spans="1:18">
      <c r="A172" s="8">
        <v>39387</v>
      </c>
      <c r="B172" s="48">
        <v>108.1</v>
      </c>
      <c r="C172" s="49">
        <v>106.93</v>
      </c>
      <c r="D172" s="1">
        <f t="shared" si="28"/>
        <v>105.82</v>
      </c>
      <c r="E172" s="1">
        <f t="shared" si="22"/>
        <v>1286.5984289454893</v>
      </c>
      <c r="F172" s="1">
        <f t="shared" si="23"/>
        <v>1272.673173054035</v>
      </c>
      <c r="G172" s="1">
        <f t="shared" si="24"/>
        <v>1259.4620328493218</v>
      </c>
      <c r="H172" s="11">
        <f t="shared" si="25"/>
        <v>27.136396096167573</v>
      </c>
      <c r="I172" s="1">
        <f t="shared" si="26"/>
        <v>13.211140204713274</v>
      </c>
      <c r="J172" s="1">
        <f t="shared" si="29"/>
        <v>1.3847</v>
      </c>
      <c r="Q172" s="11"/>
      <c r="R172" s="1"/>
    </row>
    <row r="173" spans="1:18">
      <c r="A173" s="8">
        <v>39417</v>
      </c>
      <c r="B173" s="48">
        <v>108.4</v>
      </c>
      <c r="C173" s="49">
        <v>107.44</v>
      </c>
      <c r="D173" s="1">
        <f t="shared" si="28"/>
        <v>106.13</v>
      </c>
      <c r="E173" s="1">
        <f t="shared" si="22"/>
        <v>1290.1690073791956</v>
      </c>
      <c r="F173" s="1">
        <f t="shared" si="23"/>
        <v>1278.7431563913356</v>
      </c>
      <c r="G173" s="1">
        <f t="shared" si="24"/>
        <v>1263.1516305641517</v>
      </c>
      <c r="H173" s="11">
        <f t="shared" si="25"/>
        <v>27.017376815043917</v>
      </c>
      <c r="I173" s="1">
        <f t="shared" si="26"/>
        <v>15.591525827183887</v>
      </c>
      <c r="J173" s="1">
        <f t="shared" si="29"/>
        <v>1.3847</v>
      </c>
      <c r="Q173" s="11"/>
      <c r="R173" s="1"/>
    </row>
    <row r="174" spans="1:18">
      <c r="A174" s="8">
        <v>39448</v>
      </c>
      <c r="B174" s="50">
        <v>108.84</v>
      </c>
      <c r="C174" s="51">
        <v>107.85</v>
      </c>
      <c r="D174" s="1">
        <f t="shared" si="28"/>
        <v>106.57</v>
      </c>
      <c r="E174" s="1">
        <f t="shared" si="22"/>
        <v>1295.4058557486317</v>
      </c>
      <c r="F174" s="1">
        <f t="shared" si="23"/>
        <v>1283.6229469174007</v>
      </c>
      <c r="G174" s="1">
        <f t="shared" si="24"/>
        <v>1268.3884789335873</v>
      </c>
      <c r="H174" s="11">
        <f t="shared" si="25"/>
        <v>27.017376815044372</v>
      </c>
      <c r="I174" s="1">
        <f t="shared" si="26"/>
        <v>15.234467983813374</v>
      </c>
      <c r="J174" s="1">
        <f t="shared" ref="J174:J185" si="30">L$25</f>
        <v>1.4567000000000001</v>
      </c>
      <c r="Q174" s="11"/>
      <c r="R174" s="1"/>
    </row>
    <row r="175" spans="1:18">
      <c r="A175" s="8">
        <v>39479</v>
      </c>
      <c r="B175" s="50">
        <v>109.62</v>
      </c>
      <c r="C175" s="51">
        <v>108.71</v>
      </c>
      <c r="D175" s="1">
        <f t="shared" si="28"/>
        <v>107.1</v>
      </c>
      <c r="E175" s="1">
        <f t="shared" si="22"/>
        <v>1304.6893596762677</v>
      </c>
      <c r="F175" s="1">
        <f t="shared" si="23"/>
        <v>1293.8586050940255</v>
      </c>
      <c r="G175" s="1">
        <f t="shared" si="24"/>
        <v>1274.6965008331351</v>
      </c>
      <c r="H175" s="11">
        <f t="shared" si="25"/>
        <v>29.992858843132581</v>
      </c>
      <c r="I175" s="1">
        <f t="shared" si="26"/>
        <v>19.162104260890374</v>
      </c>
      <c r="J175" s="1">
        <f t="shared" si="30"/>
        <v>1.4567000000000001</v>
      </c>
      <c r="Q175" s="11"/>
      <c r="R175" s="1"/>
    </row>
    <row r="176" spans="1:18">
      <c r="A176" s="8">
        <v>39508</v>
      </c>
      <c r="B176" s="50">
        <v>110.42</v>
      </c>
      <c r="C176" s="51">
        <v>109.32</v>
      </c>
      <c r="D176" s="1">
        <f t="shared" si="28"/>
        <v>107.73</v>
      </c>
      <c r="E176" s="1">
        <f t="shared" si="22"/>
        <v>1314.2109021661513</v>
      </c>
      <c r="F176" s="1">
        <f t="shared" si="23"/>
        <v>1301.1187812425615</v>
      </c>
      <c r="G176" s="1">
        <f t="shared" si="24"/>
        <v>1282.1947155439184</v>
      </c>
      <c r="H176" s="11">
        <f t="shared" si="25"/>
        <v>32.016186622232908</v>
      </c>
      <c r="I176" s="1">
        <f t="shared" si="26"/>
        <v>18.924065698643062</v>
      </c>
      <c r="J176" s="1">
        <f t="shared" si="30"/>
        <v>1.4567000000000001</v>
      </c>
      <c r="Q176" s="11"/>
      <c r="R176" s="1"/>
    </row>
    <row r="177" spans="1:18">
      <c r="A177" s="8">
        <v>39539</v>
      </c>
      <c r="B177" s="50">
        <v>110.67</v>
      </c>
      <c r="C177" s="51">
        <v>109.49</v>
      </c>
      <c r="D177" s="1">
        <f t="shared" si="28"/>
        <v>108.33</v>
      </c>
      <c r="E177" s="1">
        <f t="shared" si="22"/>
        <v>1317.1863841942397</v>
      </c>
      <c r="F177" s="1">
        <f t="shared" si="23"/>
        <v>1303.1421090216616</v>
      </c>
      <c r="G177" s="1">
        <f t="shared" si="24"/>
        <v>1289.3358724113307</v>
      </c>
      <c r="H177" s="11">
        <f t="shared" si="25"/>
        <v>27.850511782909052</v>
      </c>
      <c r="I177" s="1">
        <f t="shared" si="26"/>
        <v>13.80623661033087</v>
      </c>
      <c r="J177" s="1">
        <f t="shared" si="30"/>
        <v>1.4567000000000001</v>
      </c>
      <c r="Q177" s="11"/>
      <c r="R177" s="1"/>
    </row>
    <row r="178" spans="1:18">
      <c r="A178" s="8">
        <v>39569</v>
      </c>
      <c r="B178" s="50">
        <v>111.66</v>
      </c>
      <c r="C178" s="51">
        <v>110.2</v>
      </c>
      <c r="D178" s="1">
        <f t="shared" si="28"/>
        <v>108.84</v>
      </c>
      <c r="E178" s="1">
        <f t="shared" si="22"/>
        <v>1328.9692930254705</v>
      </c>
      <c r="F178" s="1">
        <f t="shared" si="23"/>
        <v>1311.5924779814334</v>
      </c>
      <c r="G178" s="1">
        <f t="shared" si="24"/>
        <v>1295.4058557486317</v>
      </c>
      <c r="H178" s="11">
        <f t="shared" si="25"/>
        <v>33.56343727683884</v>
      </c>
      <c r="I178" s="1">
        <f t="shared" si="26"/>
        <v>16.18662223280171</v>
      </c>
      <c r="J178" s="1">
        <f t="shared" si="30"/>
        <v>1.4567000000000001</v>
      </c>
      <c r="Q178" s="11"/>
      <c r="R178" s="1"/>
    </row>
    <row r="179" spans="1:18">
      <c r="A179" s="8">
        <v>39600</v>
      </c>
      <c r="B179" s="50">
        <v>112.28</v>
      </c>
      <c r="C179" s="51">
        <v>110.62</v>
      </c>
      <c r="D179" s="1">
        <f t="shared" si="28"/>
        <v>109.43</v>
      </c>
      <c r="E179" s="1">
        <f t="shared" si="22"/>
        <v>1336.3484884551299</v>
      </c>
      <c r="F179" s="1">
        <f t="shared" si="23"/>
        <v>1316.5912877886221</v>
      </c>
      <c r="G179" s="1">
        <f t="shared" si="24"/>
        <v>1302.4279933349205</v>
      </c>
      <c r="H179" s="11">
        <f t="shared" si="25"/>
        <v>33.920495120209353</v>
      </c>
      <c r="I179" s="1">
        <f t="shared" si="26"/>
        <v>14.16329445370161</v>
      </c>
      <c r="J179" s="1">
        <f t="shared" si="30"/>
        <v>1.4567000000000001</v>
      </c>
      <c r="Q179" s="11"/>
      <c r="R179" s="1"/>
    </row>
    <row r="180" spans="1:18">
      <c r="A180" s="8">
        <v>39630</v>
      </c>
      <c r="B180" s="50">
        <v>112.87</v>
      </c>
      <c r="C180" s="51">
        <v>111.22</v>
      </c>
      <c r="D180" s="1">
        <f t="shared" si="28"/>
        <v>109.91</v>
      </c>
      <c r="E180" s="1">
        <f t="shared" si="22"/>
        <v>1343.370626041419</v>
      </c>
      <c r="F180" s="1">
        <f t="shared" si="23"/>
        <v>1323.7324446560344</v>
      </c>
      <c r="G180" s="1">
        <f t="shared" si="24"/>
        <v>1308.1409188288503</v>
      </c>
      <c r="H180" s="11">
        <f t="shared" si="25"/>
        <v>35.229707212568655</v>
      </c>
      <c r="I180" s="1">
        <f t="shared" si="26"/>
        <v>15.591525827184114</v>
      </c>
      <c r="J180" s="1">
        <f t="shared" si="30"/>
        <v>1.4567000000000001</v>
      </c>
      <c r="Q180" s="11"/>
      <c r="R180" s="1"/>
    </row>
    <row r="181" spans="1:18">
      <c r="A181" s="8">
        <v>39661</v>
      </c>
      <c r="B181" s="50">
        <v>112.18</v>
      </c>
      <c r="C181" s="51">
        <v>110.88</v>
      </c>
      <c r="D181" s="1">
        <f t="shared" si="28"/>
        <v>110.38</v>
      </c>
      <c r="E181" s="1">
        <f t="shared" si="22"/>
        <v>1335.1582956438945</v>
      </c>
      <c r="F181" s="1">
        <f t="shared" si="23"/>
        <v>1319.685789097834</v>
      </c>
      <c r="G181" s="1">
        <f t="shared" si="24"/>
        <v>1313.7348250416571</v>
      </c>
      <c r="H181" s="11">
        <f t="shared" si="25"/>
        <v>21.42347060223733</v>
      </c>
      <c r="I181" s="1">
        <f t="shared" si="26"/>
        <v>5.950964056176872</v>
      </c>
      <c r="J181" s="1">
        <f t="shared" si="30"/>
        <v>1.4567000000000001</v>
      </c>
      <c r="Q181" s="11"/>
      <c r="R181" s="1"/>
    </row>
    <row r="182" spans="1:18">
      <c r="A182" s="8">
        <v>39692</v>
      </c>
      <c r="B182" s="50">
        <v>112.36</v>
      </c>
      <c r="C182" s="51">
        <v>111.15</v>
      </c>
      <c r="D182" s="1">
        <f t="shared" si="28"/>
        <v>110.73</v>
      </c>
      <c r="E182" s="1">
        <f t="shared" si="22"/>
        <v>1337.3006427041182</v>
      </c>
      <c r="F182" s="1">
        <f t="shared" si="23"/>
        <v>1322.8993096881698</v>
      </c>
      <c r="G182" s="1">
        <f t="shared" si="24"/>
        <v>1317.900499880981</v>
      </c>
      <c r="H182" s="11">
        <f t="shared" si="25"/>
        <v>19.40014282313723</v>
      </c>
      <c r="I182" s="1">
        <f t="shared" si="26"/>
        <v>4.9988098071887634</v>
      </c>
      <c r="J182" s="1">
        <f t="shared" si="30"/>
        <v>1.4567000000000001</v>
      </c>
      <c r="Q182" s="11"/>
      <c r="R182" s="1"/>
    </row>
    <row r="183" spans="1:18">
      <c r="A183" s="8">
        <v>39722</v>
      </c>
      <c r="B183" s="50">
        <v>112.16</v>
      </c>
      <c r="C183" s="51">
        <v>111.29</v>
      </c>
      <c r="D183" s="1">
        <f t="shared" si="28"/>
        <v>110.97</v>
      </c>
      <c r="E183" s="1">
        <f t="shared" si="22"/>
        <v>1334.9202570816474</v>
      </c>
      <c r="F183" s="1">
        <f t="shared" si="23"/>
        <v>1324.5655796238993</v>
      </c>
      <c r="G183" s="1">
        <f t="shared" si="24"/>
        <v>1320.756962627946</v>
      </c>
      <c r="H183" s="11">
        <f t="shared" si="25"/>
        <v>14.163294453701383</v>
      </c>
      <c r="I183" s="1">
        <f t="shared" si="26"/>
        <v>3.8086169959533436</v>
      </c>
      <c r="J183" s="1">
        <f t="shared" si="30"/>
        <v>1.4567000000000001</v>
      </c>
      <c r="Q183" s="11"/>
      <c r="R183" s="1"/>
    </row>
    <row r="184" spans="1:18">
      <c r="A184" s="8">
        <v>39753</v>
      </c>
      <c r="B184" s="50">
        <v>111.49</v>
      </c>
      <c r="C184" s="51">
        <v>111.09</v>
      </c>
      <c r="D184" s="1">
        <f t="shared" si="28"/>
        <v>111.14</v>
      </c>
      <c r="E184" s="1">
        <f t="shared" si="22"/>
        <v>1326.9459652463702</v>
      </c>
      <c r="F184" s="1">
        <f t="shared" si="23"/>
        <v>1322.1851940014285</v>
      </c>
      <c r="G184" s="1">
        <f t="shared" si="24"/>
        <v>1322.7802904070463</v>
      </c>
      <c r="H184" s="11">
        <f t="shared" si="25"/>
        <v>4.1656748393238558</v>
      </c>
      <c r="I184" s="1">
        <f t="shared" si="26"/>
        <v>-0.59509640561782362</v>
      </c>
      <c r="J184" s="1">
        <f t="shared" si="30"/>
        <v>1.4567000000000001</v>
      </c>
      <c r="Q184" s="11"/>
      <c r="R184" s="1"/>
    </row>
    <row r="185" spans="1:18">
      <c r="A185" s="8">
        <v>39783</v>
      </c>
      <c r="B185" s="50">
        <v>111.25</v>
      </c>
      <c r="C185" s="51">
        <v>111.24</v>
      </c>
      <c r="D185" s="1">
        <f t="shared" si="28"/>
        <v>111.1</v>
      </c>
      <c r="E185" s="1">
        <f t="shared" si="22"/>
        <v>1324.0895024994052</v>
      </c>
      <c r="F185" s="1">
        <f t="shared" si="23"/>
        <v>1323.9704832182815</v>
      </c>
      <c r="G185" s="1">
        <f t="shared" si="24"/>
        <v>1322.3042132825517</v>
      </c>
      <c r="H185" s="11">
        <f t="shared" si="25"/>
        <v>1.7852892168534709</v>
      </c>
      <c r="I185" s="1">
        <f t="shared" si="26"/>
        <v>1.6662699357298152</v>
      </c>
      <c r="J185" s="1">
        <f t="shared" si="30"/>
        <v>1.4567000000000001</v>
      </c>
      <c r="Q185" s="11"/>
      <c r="R185" s="1"/>
    </row>
    <row r="186" spans="1:18">
      <c r="A186" s="8">
        <v>39814</v>
      </c>
      <c r="B186" s="52">
        <v>111.36</v>
      </c>
      <c r="C186" s="53">
        <v>111.45</v>
      </c>
      <c r="D186" s="1">
        <f t="shared" si="28"/>
        <v>111.19</v>
      </c>
      <c r="E186" s="1">
        <f t="shared" si="22"/>
        <v>1325.3987145917642</v>
      </c>
      <c r="F186" s="1">
        <f t="shared" si="23"/>
        <v>1326.469888121876</v>
      </c>
      <c r="G186" s="1">
        <f t="shared" si="24"/>
        <v>1323.3753868126639</v>
      </c>
      <c r="H186" s="11">
        <f t="shared" si="25"/>
        <v>2.0233277791003275</v>
      </c>
      <c r="I186" s="1">
        <f t="shared" si="26"/>
        <v>3.0945013092120917</v>
      </c>
      <c r="J186" s="1">
        <f t="shared" ref="J186:J197" si="31">L$26</f>
        <v>1.3164</v>
      </c>
      <c r="Q186" s="11"/>
      <c r="R186" s="1"/>
    </row>
    <row r="187" spans="1:18">
      <c r="A187" s="8">
        <v>39845</v>
      </c>
      <c r="B187" s="52">
        <v>111.74</v>
      </c>
      <c r="C187" s="53">
        <v>111.75</v>
      </c>
      <c r="D187" s="1">
        <f t="shared" si="28"/>
        <v>111.27</v>
      </c>
      <c r="E187" s="1">
        <f t="shared" si="22"/>
        <v>1329.9214472744584</v>
      </c>
      <c r="F187" s="1">
        <f t="shared" si="23"/>
        <v>1330.0404665555823</v>
      </c>
      <c r="G187" s="1">
        <f t="shared" si="24"/>
        <v>1324.327541061652</v>
      </c>
      <c r="H187" s="11">
        <f t="shared" si="25"/>
        <v>5.5939062128063597</v>
      </c>
      <c r="I187" s="1">
        <f t="shared" si="26"/>
        <v>5.7129254939302427</v>
      </c>
      <c r="J187" s="1">
        <f t="shared" si="31"/>
        <v>1.3164</v>
      </c>
      <c r="Q187" s="11"/>
      <c r="R187" s="1"/>
    </row>
    <row r="188" spans="1:18">
      <c r="A188" s="8">
        <v>39873</v>
      </c>
      <c r="B188" s="52">
        <v>111.1</v>
      </c>
      <c r="C188" s="53">
        <v>111.07</v>
      </c>
      <c r="D188" s="1">
        <f t="shared" si="28"/>
        <v>111.38</v>
      </c>
      <c r="E188" s="1">
        <f t="shared" si="22"/>
        <v>1322.3042132825517</v>
      </c>
      <c r="F188" s="1">
        <f t="shared" si="23"/>
        <v>1321.9471554391814</v>
      </c>
      <c r="G188" s="1">
        <f t="shared" si="24"/>
        <v>1325.6367531540111</v>
      </c>
      <c r="H188" s="11">
        <f t="shared" si="25"/>
        <v>-3.332539871459403</v>
      </c>
      <c r="I188" s="1">
        <f t="shared" si="26"/>
        <v>-3.6895977148296879</v>
      </c>
      <c r="J188" s="1">
        <f t="shared" si="31"/>
        <v>1.3164</v>
      </c>
      <c r="Q188" s="11"/>
      <c r="R188" s="1"/>
    </row>
    <row r="189" spans="1:18">
      <c r="A189" s="8">
        <v>39904</v>
      </c>
      <c r="B189" s="52">
        <v>111.33</v>
      </c>
      <c r="C189" s="53">
        <v>111.17</v>
      </c>
      <c r="D189" s="1">
        <f t="shared" si="28"/>
        <v>111.38</v>
      </c>
      <c r="E189" s="1">
        <f t="shared" si="22"/>
        <v>1325.0416567483935</v>
      </c>
      <c r="F189" s="1">
        <f t="shared" si="23"/>
        <v>1323.1373482504166</v>
      </c>
      <c r="G189" s="1">
        <f t="shared" si="24"/>
        <v>1325.6367531540111</v>
      </c>
      <c r="H189" s="11">
        <f t="shared" si="25"/>
        <v>-0.59509640561759625</v>
      </c>
      <c r="I189" s="1">
        <f t="shared" si="26"/>
        <v>-2.4994049035944954</v>
      </c>
      <c r="J189" s="1">
        <f t="shared" si="31"/>
        <v>1.3164</v>
      </c>
      <c r="Q189" s="11"/>
      <c r="R189" s="1"/>
    </row>
    <row r="190" spans="1:18">
      <c r="A190" s="8">
        <v>39934</v>
      </c>
      <c r="B190" s="52">
        <v>111.25</v>
      </c>
      <c r="C190" s="53">
        <v>110.96</v>
      </c>
      <c r="D190" s="1">
        <f t="shared" si="28"/>
        <v>111.36</v>
      </c>
      <c r="E190" s="1">
        <f t="shared" si="22"/>
        <v>1324.0895024994052</v>
      </c>
      <c r="F190" s="1">
        <f t="shared" si="23"/>
        <v>1320.6379433468223</v>
      </c>
      <c r="G190" s="1">
        <f t="shared" si="24"/>
        <v>1325.3987145917642</v>
      </c>
      <c r="H190" s="11">
        <f t="shared" si="25"/>
        <v>-1.3092120923590755</v>
      </c>
      <c r="I190" s="1">
        <f t="shared" si="26"/>
        <v>-4.7607712449419068</v>
      </c>
      <c r="J190" s="1">
        <f t="shared" si="31"/>
        <v>1.3164</v>
      </c>
      <c r="Q190" s="11"/>
      <c r="R190" s="1"/>
    </row>
    <row r="191" spans="1:18">
      <c r="A191" s="8">
        <v>39965</v>
      </c>
      <c r="B191" s="52">
        <v>111.04</v>
      </c>
      <c r="C191" s="53">
        <v>110.5</v>
      </c>
      <c r="D191" s="1">
        <f t="shared" si="28"/>
        <v>111.24</v>
      </c>
      <c r="E191" s="1">
        <f t="shared" si="22"/>
        <v>1321.5900975958107</v>
      </c>
      <c r="F191" s="1">
        <f t="shared" si="23"/>
        <v>1315.1630564151396</v>
      </c>
      <c r="G191" s="1">
        <f t="shared" si="24"/>
        <v>1323.9704832182815</v>
      </c>
      <c r="H191" s="11">
        <f t="shared" si="25"/>
        <v>-2.3803856224708397</v>
      </c>
      <c r="I191" s="1">
        <f t="shared" si="26"/>
        <v>-8.8074268031418796</v>
      </c>
      <c r="J191" s="1">
        <f t="shared" si="31"/>
        <v>1.3164</v>
      </c>
      <c r="Q191" s="11"/>
      <c r="R191" s="1"/>
    </row>
    <row r="192" spans="1:18">
      <c r="A192" s="8">
        <v>39995</v>
      </c>
      <c r="B192" s="52">
        <v>110.97</v>
      </c>
      <c r="C192" s="53">
        <v>110.48</v>
      </c>
      <c r="D192" s="1">
        <f t="shared" si="28"/>
        <v>110.93</v>
      </c>
      <c r="E192" s="1">
        <f t="shared" si="22"/>
        <v>1320.756962627946</v>
      </c>
      <c r="F192" s="1">
        <f t="shared" si="23"/>
        <v>1314.9250178528923</v>
      </c>
      <c r="G192" s="1">
        <f t="shared" si="24"/>
        <v>1320.2808855034518</v>
      </c>
      <c r="H192" s="11">
        <f t="shared" si="25"/>
        <v>0.47607712449416795</v>
      </c>
      <c r="I192" s="1">
        <f t="shared" si="26"/>
        <v>-5.3558676505595031</v>
      </c>
      <c r="J192" s="1">
        <f t="shared" si="31"/>
        <v>1.3164</v>
      </c>
      <c r="Q192" s="11"/>
      <c r="R192" s="1"/>
    </row>
    <row r="193" spans="1:18">
      <c r="A193" s="8">
        <v>40026</v>
      </c>
      <c r="B193" s="52">
        <v>111.31</v>
      </c>
      <c r="C193" s="53">
        <v>110.66</v>
      </c>
      <c r="D193" s="1">
        <f t="shared" si="28"/>
        <v>110.78</v>
      </c>
      <c r="E193" s="1">
        <f t="shared" si="22"/>
        <v>1324.8036181861464</v>
      </c>
      <c r="F193" s="1">
        <f t="shared" si="23"/>
        <v>1317.0673649131161</v>
      </c>
      <c r="G193" s="1">
        <f t="shared" si="24"/>
        <v>1318.4955962865986</v>
      </c>
      <c r="H193" s="11">
        <f t="shared" si="25"/>
        <v>6.308021899547839</v>
      </c>
      <c r="I193" s="1">
        <f t="shared" si="26"/>
        <v>-1.4282313734825038</v>
      </c>
      <c r="J193" s="1">
        <f t="shared" si="31"/>
        <v>1.3164</v>
      </c>
      <c r="Q193" s="11"/>
      <c r="R193" s="1"/>
    </row>
    <row r="194" spans="1:18">
      <c r="A194" s="8">
        <v>40057</v>
      </c>
      <c r="B194" s="52">
        <v>111.02</v>
      </c>
      <c r="C194" s="53">
        <v>110.46</v>
      </c>
      <c r="D194" s="1">
        <f t="shared" si="28"/>
        <v>110.65</v>
      </c>
      <c r="E194" s="1">
        <f t="shared" si="22"/>
        <v>1321.3520590335638</v>
      </c>
      <c r="F194" s="1">
        <f t="shared" si="23"/>
        <v>1314.686979290645</v>
      </c>
      <c r="G194" s="1">
        <f t="shared" si="24"/>
        <v>1316.9483456319927</v>
      </c>
      <c r="H194" s="11">
        <f t="shared" si="25"/>
        <v>4.4037134015711672</v>
      </c>
      <c r="I194" s="1">
        <f t="shared" si="26"/>
        <v>-2.2613663413476388</v>
      </c>
      <c r="J194" s="1">
        <f t="shared" si="31"/>
        <v>1.3164</v>
      </c>
      <c r="Q194" s="11"/>
      <c r="R194" s="1"/>
    </row>
    <row r="195" spans="1:18">
      <c r="A195" s="8">
        <v>40087</v>
      </c>
      <c r="B195" s="52">
        <v>111.07</v>
      </c>
      <c r="C195" s="54">
        <v>110.64</v>
      </c>
      <c r="D195" s="1">
        <f t="shared" si="28"/>
        <v>110.53</v>
      </c>
      <c r="E195" s="1">
        <f t="shared" si="22"/>
        <v>1321.9471554391814</v>
      </c>
      <c r="F195" s="1">
        <f t="shared" si="23"/>
        <v>1316.829326350869</v>
      </c>
      <c r="G195" s="1">
        <f t="shared" si="24"/>
        <v>1315.5201142585099</v>
      </c>
      <c r="H195" s="11">
        <f t="shared" si="25"/>
        <v>6.4270411806714947</v>
      </c>
      <c r="I195" s="1">
        <f t="shared" si="26"/>
        <v>1.3092120923590755</v>
      </c>
      <c r="J195" s="1">
        <f t="shared" si="31"/>
        <v>1.3164</v>
      </c>
      <c r="Q195" s="11"/>
      <c r="R195" s="1"/>
    </row>
    <row r="196" spans="1:18">
      <c r="A196" s="8">
        <v>40118</v>
      </c>
      <c r="B196" s="52">
        <v>111.36</v>
      </c>
      <c r="C196" s="53">
        <v>110.75</v>
      </c>
      <c r="D196" s="1">
        <f t="shared" si="28"/>
        <v>110.56</v>
      </c>
      <c r="E196" s="1">
        <f t="shared" si="22"/>
        <v>1325.3987145917642</v>
      </c>
      <c r="F196" s="1">
        <f t="shared" si="23"/>
        <v>1318.1385384432278</v>
      </c>
      <c r="G196" s="1">
        <f t="shared" si="24"/>
        <v>1315.8771721018807</v>
      </c>
      <c r="H196" s="11">
        <f t="shared" si="25"/>
        <v>9.5215424898835863</v>
      </c>
      <c r="I196" s="1">
        <f t="shared" si="26"/>
        <v>2.2613663413471841</v>
      </c>
      <c r="J196" s="1">
        <f t="shared" si="31"/>
        <v>1.3164</v>
      </c>
      <c r="Q196" s="11"/>
      <c r="R196" s="1"/>
    </row>
    <row r="197" spans="1:18">
      <c r="A197" s="8">
        <v>40148</v>
      </c>
      <c r="B197" s="52">
        <v>111.54</v>
      </c>
      <c r="C197" s="53">
        <v>110.96</v>
      </c>
      <c r="D197" s="1">
        <f t="shared" si="28"/>
        <v>110.63</v>
      </c>
      <c r="E197" s="1">
        <f t="shared" si="22"/>
        <v>1327.5410616519878</v>
      </c>
      <c r="F197" s="1">
        <f t="shared" si="23"/>
        <v>1320.6379433468223</v>
      </c>
      <c r="G197" s="1">
        <f t="shared" si="24"/>
        <v>1316.7103070697453</v>
      </c>
      <c r="H197" s="11">
        <f t="shared" si="25"/>
        <v>10.830754582242434</v>
      </c>
      <c r="I197" s="1">
        <f t="shared" si="26"/>
        <v>3.9276362770769992</v>
      </c>
      <c r="J197" s="1">
        <f t="shared" si="31"/>
        <v>1.3164</v>
      </c>
      <c r="Q197" s="11"/>
      <c r="R197" s="1"/>
    </row>
    <row r="198" spans="1:18">
      <c r="A198" s="8">
        <v>40179</v>
      </c>
      <c r="B198" s="55">
        <v>112.05</v>
      </c>
      <c r="C198" s="56">
        <v>111.36</v>
      </c>
      <c r="D198" s="1">
        <f t="shared" si="28"/>
        <v>110.7</v>
      </c>
      <c r="E198" s="1">
        <f t="shared" si="22"/>
        <v>1333.6110449892885</v>
      </c>
      <c r="F198" s="1">
        <f t="shared" si="23"/>
        <v>1325.3987145917642</v>
      </c>
      <c r="G198" s="1">
        <f t="shared" si="24"/>
        <v>1317.5434420376102</v>
      </c>
      <c r="H198" s="11">
        <f t="shared" si="25"/>
        <v>16.067602951678282</v>
      </c>
      <c r="I198" s="1">
        <f t="shared" si="26"/>
        <v>7.8552725541539985</v>
      </c>
      <c r="J198" s="1">
        <f t="shared" ref="J198:J209" si="32">L$27</f>
        <v>1.4559</v>
      </c>
      <c r="Q198" s="11"/>
      <c r="R198" s="1"/>
    </row>
    <row r="199" spans="1:18">
      <c r="A199" s="8">
        <v>40210</v>
      </c>
      <c r="B199" s="55">
        <v>112.52</v>
      </c>
      <c r="C199" s="56">
        <v>111.9</v>
      </c>
      <c r="D199" s="1">
        <f t="shared" si="28"/>
        <v>110.93</v>
      </c>
      <c r="E199" s="1">
        <f t="shared" si="22"/>
        <v>1339.2049512020949</v>
      </c>
      <c r="F199" s="1">
        <f t="shared" si="23"/>
        <v>1331.8257557724355</v>
      </c>
      <c r="G199" s="1">
        <f t="shared" si="24"/>
        <v>1320.2808855034518</v>
      </c>
      <c r="H199" s="11">
        <f t="shared" si="25"/>
        <v>18.924065698643062</v>
      </c>
      <c r="I199" s="1">
        <f t="shared" si="26"/>
        <v>11.544870268983686</v>
      </c>
      <c r="J199" s="1">
        <f t="shared" si="32"/>
        <v>1.4559</v>
      </c>
      <c r="Q199" s="11"/>
      <c r="R199" s="1"/>
    </row>
    <row r="200" spans="1:18">
      <c r="A200" s="8">
        <v>40238</v>
      </c>
      <c r="B200" s="55">
        <v>112.94</v>
      </c>
      <c r="C200" s="56">
        <v>112.11</v>
      </c>
      <c r="D200" s="1">
        <f t="shared" si="28"/>
        <v>111.24</v>
      </c>
      <c r="E200" s="1">
        <f t="shared" si="22"/>
        <v>1344.2037610092839</v>
      </c>
      <c r="F200" s="1">
        <f t="shared" si="23"/>
        <v>1334.3251606760296</v>
      </c>
      <c r="G200" s="1">
        <f t="shared" si="24"/>
        <v>1323.9704832182815</v>
      </c>
      <c r="H200" s="11">
        <f t="shared" si="25"/>
        <v>20.233277791002365</v>
      </c>
      <c r="I200" s="1">
        <f t="shared" si="26"/>
        <v>10.354677457748039</v>
      </c>
      <c r="J200" s="1">
        <f t="shared" si="32"/>
        <v>1.4559</v>
      </c>
      <c r="Q200" s="11"/>
      <c r="R200" s="1"/>
    </row>
    <row r="201" spans="1:18">
      <c r="A201" s="8">
        <v>40269</v>
      </c>
      <c r="B201" s="55">
        <v>113.33</v>
      </c>
      <c r="C201" s="56">
        <v>112.34</v>
      </c>
      <c r="D201" s="1">
        <f t="shared" si="28"/>
        <v>111.58</v>
      </c>
      <c r="E201" s="1">
        <f t="shared" si="22"/>
        <v>1348.8455129731019</v>
      </c>
      <c r="F201" s="1">
        <f t="shared" si="23"/>
        <v>1337.0626041418714</v>
      </c>
      <c r="G201" s="1">
        <f t="shared" si="24"/>
        <v>1328.0171387764819</v>
      </c>
      <c r="H201" s="11">
        <f t="shared" si="25"/>
        <v>20.828374196619961</v>
      </c>
      <c r="I201" s="1">
        <f t="shared" si="26"/>
        <v>9.0454653653894184</v>
      </c>
      <c r="J201" s="1">
        <f t="shared" si="32"/>
        <v>1.4559</v>
      </c>
      <c r="Q201" s="11"/>
      <c r="R201" s="1"/>
    </row>
    <row r="202" spans="1:18">
      <c r="A202" s="8">
        <v>40299</v>
      </c>
      <c r="B202" s="55">
        <v>113.78</v>
      </c>
      <c r="C202" s="56">
        <v>112.72</v>
      </c>
      <c r="D202" s="1">
        <f t="shared" si="28"/>
        <v>111.93</v>
      </c>
      <c r="E202" s="1">
        <f t="shared" si="22"/>
        <v>1354.2013806236614</v>
      </c>
      <c r="F202" s="1">
        <f t="shared" si="23"/>
        <v>1341.585336824566</v>
      </c>
      <c r="G202" s="1">
        <f t="shared" si="24"/>
        <v>1332.182813615806</v>
      </c>
      <c r="H202" s="11">
        <f t="shared" si="25"/>
        <v>22.018567007855381</v>
      </c>
      <c r="I202" s="1">
        <f t="shared" si="26"/>
        <v>9.4025232087599306</v>
      </c>
      <c r="J202" s="1">
        <f t="shared" si="32"/>
        <v>1.4559</v>
      </c>
      <c r="Q202" s="11"/>
      <c r="R202" s="1"/>
    </row>
    <row r="203" spans="1:18">
      <c r="A203" s="8">
        <v>40330</v>
      </c>
      <c r="B203" s="55">
        <v>113.77</v>
      </c>
      <c r="C203" s="56">
        <v>112.74</v>
      </c>
      <c r="D203" s="1">
        <f t="shared" si="28"/>
        <v>112.27</v>
      </c>
      <c r="E203" s="1">
        <f t="shared" si="22"/>
        <v>1354.0823613425375</v>
      </c>
      <c r="F203" s="1">
        <f t="shared" si="23"/>
        <v>1341.8233753868128</v>
      </c>
      <c r="G203" s="1">
        <f t="shared" si="24"/>
        <v>1336.2294691740065</v>
      </c>
      <c r="H203" s="11">
        <f t="shared" si="25"/>
        <v>17.852892168531071</v>
      </c>
      <c r="I203" s="1">
        <f t="shared" si="26"/>
        <v>5.5939062128063597</v>
      </c>
      <c r="J203" s="1">
        <f t="shared" si="32"/>
        <v>1.4559</v>
      </c>
      <c r="Q203" s="11"/>
      <c r="R203" s="1"/>
    </row>
    <row r="204" spans="1:18">
      <c r="A204" s="8">
        <v>40360</v>
      </c>
      <c r="B204" s="55">
        <v>113.82</v>
      </c>
      <c r="C204" s="56">
        <v>112.86</v>
      </c>
      <c r="D204" s="1">
        <f t="shared" si="28"/>
        <v>112.48</v>
      </c>
      <c r="E204" s="1">
        <f t="shared" ref="E204:E209" si="33">$E$10*B204/100</f>
        <v>1354.6774577481553</v>
      </c>
      <c r="F204" s="1">
        <f t="shared" ref="F204:F209" si="34">$F$10*C204/100</f>
        <v>1343.2516067602953</v>
      </c>
      <c r="G204" s="1">
        <f t="shared" ref="G204:G209" si="35">$G$10*D204/100</f>
        <v>1338.7288740776007</v>
      </c>
      <c r="H204" s="11">
        <f t="shared" ref="H204:H209" si="36">E204-G204</f>
        <v>15.948583670554626</v>
      </c>
      <c r="I204" s="1">
        <f t="shared" ref="I204:I209" si="37">F204-G204</f>
        <v>4.5227326826945955</v>
      </c>
      <c r="J204" s="1">
        <f t="shared" si="32"/>
        <v>1.4559</v>
      </c>
      <c r="Q204" s="11"/>
      <c r="R204" s="1"/>
    </row>
    <row r="205" spans="1:18">
      <c r="A205" s="8">
        <v>40391</v>
      </c>
      <c r="B205" s="55">
        <v>113.89</v>
      </c>
      <c r="C205" s="56">
        <v>112.94</v>
      </c>
      <c r="D205" s="1">
        <f t="shared" si="28"/>
        <v>112.67</v>
      </c>
      <c r="E205" s="1">
        <f t="shared" si="33"/>
        <v>1355.5105927160203</v>
      </c>
      <c r="F205" s="1">
        <f t="shared" si="34"/>
        <v>1344.2037610092839</v>
      </c>
      <c r="G205" s="1">
        <f t="shared" si="35"/>
        <v>1340.9902404189481</v>
      </c>
      <c r="H205" s="11">
        <f t="shared" si="36"/>
        <v>14.520352297072122</v>
      </c>
      <c r="I205" s="1">
        <f t="shared" si="37"/>
        <v>3.2135205903357473</v>
      </c>
      <c r="J205" s="1">
        <f t="shared" si="32"/>
        <v>1.4559</v>
      </c>
      <c r="Q205" s="11"/>
      <c r="R205" s="1"/>
    </row>
    <row r="206" spans="1:18">
      <c r="A206" s="8">
        <v>40422</v>
      </c>
      <c r="B206" s="55">
        <v>114.25</v>
      </c>
      <c r="C206" s="56">
        <v>113.29</v>
      </c>
      <c r="D206" s="1">
        <f t="shared" si="28"/>
        <v>112.82</v>
      </c>
      <c r="E206" s="1">
        <f t="shared" si="33"/>
        <v>1359.7952868364678</v>
      </c>
      <c r="F206" s="1">
        <f t="shared" si="34"/>
        <v>1348.3694358486077</v>
      </c>
      <c r="G206" s="1">
        <f t="shared" si="35"/>
        <v>1342.7755296358011</v>
      </c>
      <c r="H206" s="11">
        <f t="shared" si="36"/>
        <v>17.019757200666618</v>
      </c>
      <c r="I206" s="1">
        <f t="shared" si="37"/>
        <v>5.5939062128065871</v>
      </c>
      <c r="J206" s="1">
        <f t="shared" si="32"/>
        <v>1.4559</v>
      </c>
      <c r="Q206" s="11"/>
      <c r="R206" s="1"/>
    </row>
    <row r="207" spans="1:18">
      <c r="A207" s="8">
        <v>40452</v>
      </c>
      <c r="B207" s="55">
        <v>114.41</v>
      </c>
      <c r="C207" s="56">
        <v>113.46</v>
      </c>
      <c r="D207" s="1">
        <f t="shared" si="28"/>
        <v>112.96</v>
      </c>
      <c r="E207" s="1">
        <f t="shared" si="33"/>
        <v>1361.6995953344442</v>
      </c>
      <c r="F207" s="1">
        <f t="shared" si="34"/>
        <v>1350.3927636277078</v>
      </c>
      <c r="G207" s="1">
        <f t="shared" si="35"/>
        <v>1344.4417995715307</v>
      </c>
      <c r="H207" s="11">
        <f t="shared" si="36"/>
        <v>17.257795762913474</v>
      </c>
      <c r="I207" s="1">
        <f t="shared" si="37"/>
        <v>5.9509640561770993</v>
      </c>
      <c r="J207" s="1">
        <f t="shared" si="32"/>
        <v>1.4559</v>
      </c>
      <c r="Q207" s="11"/>
      <c r="R207" s="1"/>
    </row>
    <row r="208" spans="1:18">
      <c r="A208" s="8">
        <v>40483</v>
      </c>
      <c r="B208" s="55">
        <v>114.55</v>
      </c>
      <c r="C208" s="56">
        <v>113.55</v>
      </c>
      <c r="D208" s="1">
        <f t="shared" si="28"/>
        <v>113.14</v>
      </c>
      <c r="E208" s="1">
        <f t="shared" si="33"/>
        <v>1363.3658652701738</v>
      </c>
      <c r="F208" s="1">
        <f t="shared" si="34"/>
        <v>1351.4639371578198</v>
      </c>
      <c r="G208" s="1">
        <f t="shared" si="35"/>
        <v>1346.5841466317547</v>
      </c>
      <c r="H208" s="11">
        <f t="shared" si="36"/>
        <v>16.781718638419079</v>
      </c>
      <c r="I208" s="1">
        <f t="shared" si="37"/>
        <v>4.8797905260651078</v>
      </c>
      <c r="J208" s="1">
        <f t="shared" si="32"/>
        <v>1.4559</v>
      </c>
      <c r="Q208" s="11"/>
      <c r="R208" s="1"/>
    </row>
    <row r="209" spans="1:18" ht="15.75" thickBot="1">
      <c r="A209" s="8">
        <v>40513</v>
      </c>
      <c r="B209" s="55">
        <v>115</v>
      </c>
      <c r="C209" s="56">
        <v>113.84</v>
      </c>
      <c r="D209" s="1">
        <f>ROUND(SUM(C205:C208)/4,2)</f>
        <v>113.31</v>
      </c>
      <c r="E209" s="1">
        <f t="shared" si="33"/>
        <v>1368.7217329207333</v>
      </c>
      <c r="F209" s="1">
        <f t="shared" si="34"/>
        <v>1354.9154963104024</v>
      </c>
      <c r="G209" s="1">
        <f t="shared" si="35"/>
        <v>1348.6074744108548</v>
      </c>
      <c r="H209" s="11">
        <f t="shared" si="36"/>
        <v>20.114258509878482</v>
      </c>
      <c r="I209" s="1">
        <f t="shared" si="37"/>
        <v>6.3080218995476116</v>
      </c>
      <c r="J209" s="1">
        <f t="shared" si="32"/>
        <v>1.4559</v>
      </c>
      <c r="Q209" s="11"/>
      <c r="R209" s="1"/>
    </row>
    <row r="210" spans="1:18">
      <c r="A210" s="98" t="s">
        <v>80</v>
      </c>
      <c r="B210" s="60"/>
      <c r="C210" s="60"/>
      <c r="D210" s="60"/>
      <c r="E210" s="60"/>
      <c r="F210" s="60"/>
      <c r="G210" s="60"/>
      <c r="H210" s="99">
        <f>SUM(H11:H209)</f>
        <v>578.43370626041565</v>
      </c>
      <c r="I210" s="100">
        <f>SUM(I11:I209)</f>
        <v>853.01118781242747</v>
      </c>
      <c r="J210" s="1"/>
      <c r="Q210" s="1"/>
      <c r="R210" s="1"/>
    </row>
    <row r="211" spans="1:18" ht="15.75" thickBot="1">
      <c r="A211" s="101" t="s">
        <v>81</v>
      </c>
      <c r="B211" s="58"/>
      <c r="C211" s="58"/>
      <c r="D211" s="58"/>
      <c r="E211" s="58"/>
      <c r="F211" s="58"/>
      <c r="G211" s="58"/>
      <c r="H211" s="102">
        <f>SUM(H138:H209)</f>
        <v>1018.6860271363976</v>
      </c>
      <c r="I211" s="103">
        <f>SUM(I138:I209)</f>
        <v>388.71697214948972</v>
      </c>
      <c r="Q211" s="11"/>
      <c r="R211" s="11"/>
    </row>
    <row r="212" spans="1:18">
      <c r="A212" s="8"/>
    </row>
    <row r="213" spans="1:18">
      <c r="A213" s="8"/>
    </row>
    <row r="214" spans="1:18">
      <c r="A214" s="8"/>
    </row>
    <row r="215" spans="1:18">
      <c r="A215" s="8"/>
    </row>
    <row r="216" spans="1:18">
      <c r="A216" s="8"/>
    </row>
    <row r="217" spans="1:18">
      <c r="A217" s="8"/>
    </row>
    <row r="218" spans="1:18">
      <c r="A218" s="8"/>
    </row>
    <row r="219" spans="1:18">
      <c r="A219" s="8"/>
    </row>
    <row r="220" spans="1:18">
      <c r="A220" s="8"/>
    </row>
    <row r="221" spans="1:18">
      <c r="A221" s="8"/>
    </row>
    <row r="222" spans="1:18">
      <c r="A222" s="8"/>
    </row>
    <row r="223" spans="1:18">
      <c r="A223" s="8"/>
    </row>
    <row r="224" spans="1:18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  <row r="298" spans="1:1">
      <c r="A298" s="8"/>
    </row>
    <row r="299" spans="1:1">
      <c r="A299" s="8"/>
    </row>
    <row r="300" spans="1:1">
      <c r="A300" s="8"/>
    </row>
    <row r="301" spans="1:1">
      <c r="A301" s="8"/>
    </row>
    <row r="302" spans="1:1">
      <c r="A302" s="8"/>
    </row>
    <row r="303" spans="1:1">
      <c r="A303" s="8"/>
    </row>
    <row r="304" spans="1:1">
      <c r="A304" s="8"/>
    </row>
    <row r="305" spans="1:1">
      <c r="A305" s="8"/>
    </row>
    <row r="306" spans="1:1">
      <c r="A306" s="8"/>
    </row>
    <row r="307" spans="1:1">
      <c r="A307" s="8"/>
    </row>
    <row r="308" spans="1:1">
      <c r="A308" s="8"/>
    </row>
    <row r="309" spans="1:1">
      <c r="A309" s="8"/>
    </row>
    <row r="310" spans="1:1">
      <c r="A310" s="8"/>
    </row>
    <row r="311" spans="1:1">
      <c r="A311" s="8"/>
    </row>
    <row r="312" spans="1:1">
      <c r="A312" s="8"/>
    </row>
    <row r="313" spans="1:1">
      <c r="A313" s="8"/>
    </row>
    <row r="314" spans="1:1">
      <c r="A314" s="8"/>
    </row>
    <row r="315" spans="1:1">
      <c r="A315" s="8"/>
    </row>
    <row r="316" spans="1:1">
      <c r="A316" s="8"/>
    </row>
    <row r="317" spans="1:1">
      <c r="A317" s="8"/>
    </row>
    <row r="318" spans="1:1">
      <c r="A318" s="8"/>
    </row>
    <row r="319" spans="1:1">
      <c r="A319" s="8"/>
    </row>
    <row r="320" spans="1:1">
      <c r="A320" s="8"/>
    </row>
    <row r="321" spans="1:1">
      <c r="A321" s="8"/>
    </row>
    <row r="322" spans="1:1">
      <c r="A322" s="8"/>
    </row>
    <row r="323" spans="1:1">
      <c r="A323" s="8"/>
    </row>
    <row r="324" spans="1:1">
      <c r="A324" s="8"/>
    </row>
    <row r="325" spans="1:1">
      <c r="A325" s="8"/>
    </row>
    <row r="326" spans="1:1">
      <c r="A326" s="8"/>
    </row>
    <row r="327" spans="1:1">
      <c r="A327" s="8"/>
    </row>
    <row r="328" spans="1:1">
      <c r="A328" s="8"/>
    </row>
    <row r="329" spans="1:1">
      <c r="A329" s="8"/>
    </row>
    <row r="330" spans="1:1">
      <c r="A330" s="8"/>
    </row>
    <row r="331" spans="1:1">
      <c r="A331" s="8"/>
    </row>
    <row r="332" spans="1:1">
      <c r="A332" s="8"/>
    </row>
    <row r="333" spans="1:1">
      <c r="A333" s="8"/>
    </row>
    <row r="334" spans="1:1">
      <c r="A334" s="8"/>
    </row>
    <row r="335" spans="1:1">
      <c r="A335" s="8"/>
    </row>
    <row r="336" spans="1:1">
      <c r="A336" s="8"/>
    </row>
    <row r="337" spans="1:1">
      <c r="A337" s="8"/>
    </row>
    <row r="338" spans="1:1">
      <c r="A338" s="8"/>
    </row>
    <row r="339" spans="1:1">
      <c r="A339" s="8"/>
    </row>
    <row r="340" spans="1:1">
      <c r="A340" s="8"/>
    </row>
    <row r="341" spans="1:1">
      <c r="A341" s="8"/>
    </row>
    <row r="342" spans="1:1">
      <c r="A342" s="8"/>
    </row>
    <row r="343" spans="1:1">
      <c r="A343" s="8"/>
    </row>
    <row r="344" spans="1:1">
      <c r="A344" s="8"/>
    </row>
    <row r="345" spans="1:1">
      <c r="A345" s="8"/>
    </row>
    <row r="346" spans="1:1">
      <c r="A346" s="8"/>
    </row>
    <row r="347" spans="1:1">
      <c r="A347" s="8"/>
    </row>
    <row r="348" spans="1:1">
      <c r="A348" s="8"/>
    </row>
    <row r="349" spans="1:1">
      <c r="A349" s="8"/>
    </row>
    <row r="350" spans="1:1">
      <c r="A350" s="8"/>
    </row>
    <row r="351" spans="1:1">
      <c r="A351" s="8"/>
    </row>
    <row r="352" spans="1:1">
      <c r="A352" s="8"/>
    </row>
    <row r="353" spans="1:1">
      <c r="A353" s="8"/>
    </row>
    <row r="354" spans="1:1">
      <c r="A354" s="8"/>
    </row>
    <row r="355" spans="1:1">
      <c r="A355" s="8"/>
    </row>
    <row r="356" spans="1:1">
      <c r="A356" s="8"/>
    </row>
    <row r="357" spans="1:1">
      <c r="A357" s="8"/>
    </row>
    <row r="358" spans="1:1">
      <c r="A358" s="8"/>
    </row>
    <row r="359" spans="1:1">
      <c r="A359" s="8"/>
    </row>
    <row r="360" spans="1:1">
      <c r="A360" s="8"/>
    </row>
    <row r="361" spans="1:1">
      <c r="A361" s="8"/>
    </row>
    <row r="362" spans="1:1">
      <c r="A362" s="8"/>
    </row>
    <row r="363" spans="1:1">
      <c r="A363" s="8"/>
    </row>
    <row r="364" spans="1:1">
      <c r="A364" s="8"/>
    </row>
    <row r="365" spans="1:1">
      <c r="A365" s="8"/>
    </row>
    <row r="366" spans="1:1">
      <c r="A366" s="8"/>
    </row>
    <row r="367" spans="1:1">
      <c r="A367" s="8"/>
    </row>
    <row r="368" spans="1:1">
      <c r="A368" s="8"/>
    </row>
    <row r="369" spans="1:1">
      <c r="A369" s="8"/>
    </row>
    <row r="370" spans="1:1">
      <c r="A370" s="8"/>
    </row>
    <row r="371" spans="1:1">
      <c r="A371" s="8"/>
    </row>
    <row r="372" spans="1:1">
      <c r="A372" s="8"/>
    </row>
    <row r="373" spans="1:1">
      <c r="A373" s="8"/>
    </row>
    <row r="374" spans="1:1">
      <c r="A374" s="8"/>
    </row>
    <row r="375" spans="1:1">
      <c r="A375" s="8"/>
    </row>
    <row r="376" spans="1:1">
      <c r="A376" s="8"/>
    </row>
    <row r="377" spans="1:1">
      <c r="A377" s="8"/>
    </row>
    <row r="378" spans="1:1">
      <c r="A378" s="8"/>
    </row>
    <row r="379" spans="1:1">
      <c r="A379" s="8"/>
    </row>
    <row r="380" spans="1:1">
      <c r="A380" s="8"/>
    </row>
    <row r="381" spans="1:1">
      <c r="A381" s="8"/>
    </row>
    <row r="382" spans="1:1">
      <c r="A382" s="8"/>
    </row>
    <row r="383" spans="1:1">
      <c r="A383" s="8"/>
    </row>
    <row r="384" spans="1:1">
      <c r="A384" s="8"/>
    </row>
    <row r="385" spans="1:1">
      <c r="A385" s="8"/>
    </row>
    <row r="386" spans="1:1">
      <c r="A386" s="8"/>
    </row>
    <row r="387" spans="1:1">
      <c r="A387" s="8"/>
    </row>
    <row r="388" spans="1:1">
      <c r="A388" s="8"/>
    </row>
    <row r="389" spans="1:1">
      <c r="A389" s="8"/>
    </row>
    <row r="390" spans="1:1">
      <c r="A390" s="8"/>
    </row>
    <row r="391" spans="1:1">
      <c r="A391" s="8"/>
    </row>
    <row r="392" spans="1:1">
      <c r="A392" s="8"/>
    </row>
    <row r="393" spans="1:1">
      <c r="A393" s="8"/>
    </row>
    <row r="394" spans="1:1">
      <c r="A394" s="8"/>
    </row>
    <row r="395" spans="1:1">
      <c r="A395" s="8"/>
    </row>
    <row r="396" spans="1:1">
      <c r="A396" s="8"/>
    </row>
    <row r="397" spans="1:1">
      <c r="A397" s="8"/>
    </row>
    <row r="398" spans="1:1">
      <c r="A398" s="8"/>
    </row>
    <row r="399" spans="1:1">
      <c r="A399" s="8"/>
    </row>
    <row r="400" spans="1:1">
      <c r="A400" s="8"/>
    </row>
    <row r="401" spans="1:1">
      <c r="A401" s="8"/>
    </row>
    <row r="402" spans="1:1">
      <c r="A402" s="8"/>
    </row>
  </sheetData>
  <mergeCells count="5">
    <mergeCell ref="E5:G5"/>
    <mergeCell ref="K13:M13"/>
    <mergeCell ref="A2:H2"/>
    <mergeCell ref="A3:H3"/>
    <mergeCell ref="A4:H4"/>
  </mergeCells>
  <phoneticPr fontId="0" type="noConversion"/>
  <pageMargins left="0.7" right="0.7" top="0.75" bottom="0.75" header="0.3" footer="0.3"/>
  <pageSetup paperSize="9" scale="98" orientation="landscape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19" workbookViewId="0">
      <selection activeCell="D40" sqref="D40"/>
    </sheetView>
  </sheetViews>
  <sheetFormatPr baseColWidth="10" defaultRowHeight="15"/>
  <sheetData/>
  <phoneticPr fontId="0" type="noConversion"/>
  <pageMargins left="0.7" right="0.7" top="0.75" bottom="0.75" header="0.3" footer="0.3"/>
  <pageSetup paperSize="9" scale="54" orientation="portrait" r:id="rId1"/>
  <rowBreaks count="1" manualBreakCount="1">
    <brk id="46" max="16383" man="1"/>
  </rowBreaks>
  <colBreaks count="1" manualBreakCount="1">
    <brk id="14" max="10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S54"/>
  <sheetViews>
    <sheetView tabSelected="1" topLeftCell="O19" workbookViewId="0">
      <selection activeCell="F21" sqref="F21"/>
    </sheetView>
  </sheetViews>
  <sheetFormatPr baseColWidth="10" defaultRowHeight="15"/>
  <cols>
    <col min="1" max="1" width="19.140625" style="59" customWidth="1"/>
    <col min="12" max="12" width="17.140625" style="111" customWidth="1"/>
  </cols>
  <sheetData>
    <row r="1" spans="1:13" ht="15.75">
      <c r="A1" s="122" t="s">
        <v>92</v>
      </c>
      <c r="B1" s="116"/>
      <c r="C1" s="116"/>
      <c r="D1" s="116"/>
      <c r="E1" s="116"/>
      <c r="F1" s="116"/>
      <c r="G1" s="110"/>
      <c r="H1" s="110"/>
    </row>
    <row r="2" spans="1:13" ht="16.5" thickBot="1">
      <c r="A2" s="109" t="s">
        <v>94</v>
      </c>
      <c r="B2" s="110"/>
      <c r="C2" s="110"/>
      <c r="D2" s="110"/>
      <c r="E2" s="110"/>
      <c r="F2" s="110"/>
      <c r="G2" s="110"/>
      <c r="H2" s="110"/>
    </row>
    <row r="3" spans="1:13" ht="59.25" customHeight="1" thickBot="1">
      <c r="A3" s="59" t="s">
        <v>91</v>
      </c>
      <c r="B3" s="125" t="s">
        <v>85</v>
      </c>
      <c r="C3" s="124"/>
      <c r="D3" s="124"/>
      <c r="E3" s="124"/>
      <c r="F3" s="124"/>
      <c r="G3" s="124"/>
      <c r="H3" s="124"/>
      <c r="I3" s="124"/>
      <c r="J3" s="124"/>
      <c r="K3" s="124"/>
      <c r="L3" s="112" t="s">
        <v>90</v>
      </c>
      <c r="M3" s="63"/>
    </row>
    <row r="4" spans="1:13">
      <c r="B4" s="57">
        <v>2001</v>
      </c>
      <c r="C4" s="57">
        <v>2002</v>
      </c>
      <c r="D4" s="57">
        <v>2003</v>
      </c>
      <c r="E4" s="57">
        <v>2004</v>
      </c>
      <c r="F4" s="105">
        <v>2005</v>
      </c>
      <c r="G4" s="57">
        <v>2006</v>
      </c>
      <c r="H4" s="57">
        <v>2007</v>
      </c>
      <c r="I4" s="57">
        <v>2008</v>
      </c>
      <c r="J4" s="57">
        <v>2009</v>
      </c>
      <c r="K4" s="57">
        <v>2010</v>
      </c>
      <c r="L4" s="113"/>
    </row>
    <row r="5" spans="1:13">
      <c r="A5" s="106" t="s">
        <v>86</v>
      </c>
      <c r="B5" s="57"/>
      <c r="C5" s="57">
        <v>10</v>
      </c>
      <c r="D5" s="57">
        <v>8.1999999999999993</v>
      </c>
      <c r="E5" s="57">
        <v>7</v>
      </c>
      <c r="F5" s="57">
        <v>6</v>
      </c>
      <c r="G5" s="57">
        <v>5.2</v>
      </c>
      <c r="H5" s="57">
        <v>6.2</v>
      </c>
      <c r="I5" s="57">
        <v>6.9</v>
      </c>
      <c r="J5" s="57"/>
      <c r="K5" s="57"/>
      <c r="L5" s="113">
        <f>SUM(B5:I5)</f>
        <v>49.5</v>
      </c>
    </row>
    <row r="6" spans="1:13">
      <c r="A6" s="106" t="s">
        <v>32</v>
      </c>
      <c r="B6" s="57">
        <v>4.3</v>
      </c>
      <c r="C6" s="57">
        <v>5.5</v>
      </c>
      <c r="D6" s="57">
        <v>4.5</v>
      </c>
      <c r="E6" s="57" t="s">
        <v>88</v>
      </c>
      <c r="F6" s="57" t="s">
        <v>88</v>
      </c>
      <c r="G6" s="57">
        <v>4.0999999999999996</v>
      </c>
      <c r="H6" s="57">
        <v>5.4</v>
      </c>
      <c r="I6" s="57">
        <v>6</v>
      </c>
      <c r="J6" s="57"/>
      <c r="K6" s="57"/>
      <c r="L6" s="113">
        <f t="shared" ref="L6:L17" si="0">SUM(B6:I6)</f>
        <v>29.799999999999997</v>
      </c>
    </row>
    <row r="7" spans="1:13">
      <c r="A7" s="106" t="s">
        <v>13</v>
      </c>
      <c r="B7" s="104">
        <v>3.7</v>
      </c>
      <c r="C7" s="57">
        <v>5.4</v>
      </c>
      <c r="D7" s="57">
        <v>3.9</v>
      </c>
      <c r="E7" s="57">
        <v>6</v>
      </c>
      <c r="F7" s="57">
        <v>5.5</v>
      </c>
      <c r="G7" s="57">
        <v>5.8</v>
      </c>
      <c r="H7" s="57">
        <v>5.0999999999999996</v>
      </c>
      <c r="I7" s="57">
        <v>6.5</v>
      </c>
      <c r="J7" s="57"/>
      <c r="K7" s="57"/>
      <c r="L7" s="113">
        <f t="shared" si="0"/>
        <v>41.9</v>
      </c>
    </row>
    <row r="8" spans="1:13">
      <c r="A8" s="106" t="s">
        <v>12</v>
      </c>
      <c r="B8" s="57">
        <v>7.5</v>
      </c>
      <c r="C8" s="57">
        <v>5</v>
      </c>
      <c r="D8" s="57">
        <v>4</v>
      </c>
      <c r="E8" s="57">
        <v>4.5</v>
      </c>
      <c r="F8" s="57">
        <v>4</v>
      </c>
      <c r="G8" s="57">
        <v>4</v>
      </c>
      <c r="H8" s="57">
        <v>4.8</v>
      </c>
      <c r="I8" s="57">
        <v>4.8</v>
      </c>
      <c r="J8" s="57"/>
      <c r="K8" s="57"/>
      <c r="L8" s="113">
        <f t="shared" si="0"/>
        <v>38.599999999999994</v>
      </c>
    </row>
    <row r="9" spans="1:13">
      <c r="A9" s="106" t="s">
        <v>15</v>
      </c>
      <c r="B9" s="57">
        <v>3.9</v>
      </c>
      <c r="C9" s="57">
        <v>3.1</v>
      </c>
      <c r="D9" s="57">
        <v>3.4</v>
      </c>
      <c r="E9" s="57">
        <v>3.4</v>
      </c>
      <c r="F9" s="57">
        <v>3.2</v>
      </c>
      <c r="G9" s="57">
        <v>2.7</v>
      </c>
      <c r="H9" s="57">
        <v>2.6</v>
      </c>
      <c r="I9" s="57">
        <v>3</v>
      </c>
      <c r="J9" s="57"/>
      <c r="K9" s="57"/>
      <c r="L9" s="113">
        <f t="shared" si="0"/>
        <v>25.3</v>
      </c>
    </row>
    <row r="10" spans="1:13">
      <c r="A10" s="106" t="s">
        <v>14</v>
      </c>
      <c r="B10" s="57">
        <v>3.7</v>
      </c>
      <c r="C10" s="57">
        <v>3</v>
      </c>
      <c r="D10" s="57">
        <v>3.7</v>
      </c>
      <c r="E10" s="57">
        <v>3.6</v>
      </c>
      <c r="F10" s="57">
        <v>3</v>
      </c>
      <c r="G10" s="57">
        <v>3.6</v>
      </c>
      <c r="H10" s="57">
        <v>4.2</v>
      </c>
      <c r="I10" s="57">
        <v>3.6</v>
      </c>
      <c r="J10" s="57"/>
      <c r="K10" s="57"/>
      <c r="L10" s="113">
        <f t="shared" si="0"/>
        <v>28.400000000000002</v>
      </c>
    </row>
    <row r="11" spans="1:13">
      <c r="A11" s="106" t="s">
        <v>18</v>
      </c>
      <c r="B11" s="57">
        <v>4.4000000000000004</v>
      </c>
      <c r="C11" s="57">
        <v>3.6</v>
      </c>
      <c r="D11" s="57">
        <v>2.8</v>
      </c>
      <c r="E11" s="57">
        <v>1.3</v>
      </c>
      <c r="F11" s="57">
        <v>0.8</v>
      </c>
      <c r="G11" s="57">
        <v>2</v>
      </c>
      <c r="H11" s="57">
        <v>2.1</v>
      </c>
      <c r="I11" s="57">
        <v>3.3</v>
      </c>
      <c r="J11" s="57"/>
      <c r="K11" s="57"/>
      <c r="L11" s="113">
        <f t="shared" si="0"/>
        <v>20.300000000000004</v>
      </c>
    </row>
    <row r="12" spans="1:13">
      <c r="A12" s="108" t="s">
        <v>10</v>
      </c>
      <c r="B12" s="57">
        <v>3.8</v>
      </c>
      <c r="C12" s="57">
        <v>3.6</v>
      </c>
      <c r="D12" s="57">
        <v>2.1</v>
      </c>
      <c r="E12" s="57">
        <v>2.5</v>
      </c>
      <c r="F12" s="57">
        <v>2.9</v>
      </c>
      <c r="G12" s="57">
        <v>2.2999999999999998</v>
      </c>
      <c r="H12" s="57">
        <v>1.9</v>
      </c>
      <c r="I12" s="57">
        <v>3.4</v>
      </c>
      <c r="J12" s="57"/>
      <c r="K12" s="57"/>
      <c r="L12" s="113">
        <f t="shared" si="0"/>
        <v>22.499999999999996</v>
      </c>
    </row>
    <row r="13" spans="1:13">
      <c r="A13" s="106" t="s">
        <v>33</v>
      </c>
      <c r="B13" s="57">
        <v>3.5</v>
      </c>
      <c r="C13" s="57">
        <v>3</v>
      </c>
      <c r="D13" s="57">
        <v>3.2</v>
      </c>
      <c r="E13" s="57">
        <v>3.1</v>
      </c>
      <c r="F13" s="57">
        <v>3.4</v>
      </c>
      <c r="G13" s="57">
        <v>3</v>
      </c>
      <c r="H13" s="57">
        <v>3.7</v>
      </c>
      <c r="I13" s="57">
        <v>3.9</v>
      </c>
      <c r="J13" s="57"/>
      <c r="K13" s="57"/>
      <c r="L13" s="113">
        <f t="shared" si="0"/>
        <v>26.799999999999997</v>
      </c>
    </row>
    <row r="14" spans="1:13">
      <c r="A14" s="106" t="s">
        <v>27</v>
      </c>
      <c r="B14" s="57">
        <v>2.1</v>
      </c>
      <c r="C14" s="57">
        <v>2.7</v>
      </c>
      <c r="D14" s="57">
        <v>2.5</v>
      </c>
      <c r="E14" s="57">
        <v>2</v>
      </c>
      <c r="F14" s="57">
        <v>1.6</v>
      </c>
      <c r="G14" s="57">
        <v>1.5</v>
      </c>
      <c r="H14" s="57">
        <v>2.2000000000000002</v>
      </c>
      <c r="I14" s="57">
        <v>2.9</v>
      </c>
      <c r="J14" s="57"/>
      <c r="K14" s="57"/>
      <c r="L14" s="113">
        <f t="shared" si="0"/>
        <v>17.5</v>
      </c>
    </row>
    <row r="15" spans="1:13">
      <c r="A15" s="106" t="s">
        <v>16</v>
      </c>
      <c r="B15" s="57">
        <v>2.4</v>
      </c>
      <c r="C15" s="57">
        <v>2.1</v>
      </c>
      <c r="D15" s="57">
        <v>2.2000000000000002</v>
      </c>
      <c r="E15" s="57">
        <v>2.9</v>
      </c>
      <c r="F15" s="57">
        <v>3.2</v>
      </c>
      <c r="G15" s="57">
        <v>2.8</v>
      </c>
      <c r="H15" s="57">
        <v>2.2000000000000002</v>
      </c>
      <c r="I15" s="57">
        <v>3.5</v>
      </c>
      <c r="J15" s="57"/>
      <c r="K15" s="57"/>
      <c r="L15" s="113">
        <f t="shared" si="0"/>
        <v>21.3</v>
      </c>
    </row>
    <row r="16" spans="1:13">
      <c r="A16" s="106" t="s">
        <v>11</v>
      </c>
      <c r="B16" s="57">
        <v>2.4</v>
      </c>
      <c r="C16" s="57">
        <v>2.4</v>
      </c>
      <c r="D16" s="57">
        <v>2.2999999999999998</v>
      </c>
      <c r="E16" s="57">
        <v>2.5</v>
      </c>
      <c r="F16" s="57">
        <v>2.5</v>
      </c>
      <c r="G16" s="57">
        <v>2.5</v>
      </c>
      <c r="H16" s="57">
        <v>3.2</v>
      </c>
      <c r="I16" s="57">
        <v>2.5</v>
      </c>
      <c r="J16" s="57"/>
      <c r="K16" s="57"/>
      <c r="L16" s="113">
        <f t="shared" si="0"/>
        <v>20.3</v>
      </c>
    </row>
    <row r="17" spans="1:13" ht="15.75" thickBot="1">
      <c r="A17" s="107" t="s">
        <v>89</v>
      </c>
      <c r="B17" s="58">
        <v>7.2</v>
      </c>
      <c r="C17" s="58">
        <v>3.4</v>
      </c>
      <c r="D17" s="58">
        <v>2.6</v>
      </c>
      <c r="E17" s="58">
        <v>4.8</v>
      </c>
      <c r="F17" s="58">
        <v>3.6</v>
      </c>
      <c r="G17" s="58">
        <v>4.9000000000000004</v>
      </c>
      <c r="H17" s="58">
        <v>6.3</v>
      </c>
      <c r="I17" s="58">
        <v>6</v>
      </c>
      <c r="J17" s="58"/>
      <c r="K17" s="58"/>
      <c r="L17" s="114">
        <f t="shared" si="0"/>
        <v>38.799999999999997</v>
      </c>
    </row>
    <row r="18" spans="1:13" ht="15.75" thickBot="1"/>
    <row r="19" spans="1:13" ht="45.75" thickBot="1">
      <c r="A19" s="123" t="s">
        <v>87</v>
      </c>
      <c r="B19" s="124" t="s">
        <v>95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12" t="s">
        <v>93</v>
      </c>
      <c r="M19" s="63"/>
    </row>
    <row r="20" spans="1:13" ht="15.75" thickBot="1">
      <c r="A20" s="123"/>
      <c r="B20" s="57">
        <v>2001</v>
      </c>
      <c r="C20" s="57">
        <v>2002</v>
      </c>
      <c r="D20" s="57"/>
      <c r="E20" s="57">
        <v>2004</v>
      </c>
      <c r="F20" s="57">
        <v>2005</v>
      </c>
      <c r="G20" s="57">
        <v>2006</v>
      </c>
      <c r="H20" s="57">
        <v>2007</v>
      </c>
      <c r="I20" s="57">
        <v>2008</v>
      </c>
      <c r="J20" s="57">
        <v>2009</v>
      </c>
      <c r="K20" s="57">
        <v>2010</v>
      </c>
      <c r="L20" s="113"/>
    </row>
    <row r="21" spans="1:13">
      <c r="A21" s="62" t="s">
        <v>34</v>
      </c>
      <c r="B21" s="63"/>
      <c r="C21" s="63"/>
      <c r="D21" s="63"/>
      <c r="E21" s="63">
        <v>9.6</v>
      </c>
      <c r="F21" s="63">
        <v>16.5</v>
      </c>
      <c r="G21" s="57">
        <v>23</v>
      </c>
      <c r="H21" s="64">
        <v>31.5</v>
      </c>
      <c r="I21" s="64">
        <v>23.8</v>
      </c>
      <c r="J21" s="57"/>
      <c r="K21" s="57"/>
      <c r="L21" s="113">
        <f>SUM(E21:J21)</f>
        <v>104.39999999999999</v>
      </c>
    </row>
    <row r="22" spans="1:13">
      <c r="A22" s="65" t="s">
        <v>35</v>
      </c>
      <c r="B22" s="63"/>
      <c r="C22" s="63"/>
      <c r="D22" s="63"/>
      <c r="E22" s="63">
        <v>23.6</v>
      </c>
      <c r="F22" s="63">
        <v>24.5</v>
      </c>
      <c r="G22" s="57">
        <v>18.399999999999999</v>
      </c>
      <c r="H22" s="64">
        <v>21.8</v>
      </c>
      <c r="I22" s="64">
        <v>26.1</v>
      </c>
      <c r="J22" s="64">
        <v>1.2</v>
      </c>
      <c r="K22" s="57"/>
      <c r="L22" s="113">
        <f t="shared" ref="L22:L54" si="1">SUM(E22:J22)</f>
        <v>115.60000000000001</v>
      </c>
    </row>
    <row r="23" spans="1:13">
      <c r="A23" s="66" t="s">
        <v>36</v>
      </c>
      <c r="B23" s="63"/>
      <c r="C23" s="63"/>
      <c r="D23" s="63"/>
      <c r="E23" s="63">
        <v>8.4</v>
      </c>
      <c r="F23" s="63">
        <v>13.7</v>
      </c>
      <c r="G23" s="57">
        <v>15.7</v>
      </c>
      <c r="H23" s="64">
        <v>20.2</v>
      </c>
      <c r="I23" s="64">
        <v>16.399999999999999</v>
      </c>
      <c r="J23" s="64">
        <v>-4.9000000000000004</v>
      </c>
      <c r="K23" s="57"/>
      <c r="L23" s="113">
        <f t="shared" si="1"/>
        <v>69.5</v>
      </c>
    </row>
    <row r="24" spans="1:13">
      <c r="A24" s="66" t="s">
        <v>37</v>
      </c>
      <c r="B24" s="63"/>
      <c r="C24" s="63"/>
      <c r="D24" s="63"/>
      <c r="E24" s="63">
        <v>7.2</v>
      </c>
      <c r="F24" s="63">
        <v>11</v>
      </c>
      <c r="G24" s="57">
        <v>17.2</v>
      </c>
      <c r="H24" s="64">
        <v>20.5</v>
      </c>
      <c r="I24" s="64">
        <v>20.6</v>
      </c>
      <c r="J24" s="64">
        <v>-8.9</v>
      </c>
      <c r="K24" s="57"/>
      <c r="L24" s="113">
        <f t="shared" si="1"/>
        <v>67.599999999999994</v>
      </c>
    </row>
    <row r="25" spans="1:13">
      <c r="A25" s="66" t="s">
        <v>38</v>
      </c>
      <c r="B25" s="63"/>
      <c r="C25" s="63"/>
      <c r="D25" s="63"/>
      <c r="E25" s="63">
        <v>10.6</v>
      </c>
      <c r="F25" s="63">
        <v>11</v>
      </c>
      <c r="G25" s="57">
        <v>11.1</v>
      </c>
      <c r="H25" s="64">
        <v>19.7</v>
      </c>
      <c r="I25" s="64">
        <v>26.2</v>
      </c>
      <c r="J25" s="64">
        <v>12.9</v>
      </c>
      <c r="K25" s="57"/>
      <c r="L25" s="113">
        <f t="shared" si="1"/>
        <v>91.500000000000014</v>
      </c>
    </row>
    <row r="26" spans="1:13" ht="15.75" thickBot="1">
      <c r="A26" s="67" t="s">
        <v>39</v>
      </c>
      <c r="B26" s="63">
        <v>17.399999999999999</v>
      </c>
      <c r="C26" s="63">
        <v>18.899999999999999</v>
      </c>
      <c r="D26" s="63"/>
      <c r="E26" s="63">
        <v>7</v>
      </c>
      <c r="F26" s="63">
        <v>8.9</v>
      </c>
      <c r="G26" s="57">
        <v>8.1</v>
      </c>
      <c r="H26" s="64">
        <v>8.3000000000000007</v>
      </c>
      <c r="I26" s="64">
        <v>7.5</v>
      </c>
      <c r="J26" s="64">
        <v>0.5</v>
      </c>
      <c r="K26" s="57"/>
      <c r="L26" s="113">
        <f t="shared" si="1"/>
        <v>40.299999999999997</v>
      </c>
    </row>
    <row r="27" spans="1:13">
      <c r="A27" s="68" t="s">
        <v>40</v>
      </c>
      <c r="B27" s="63">
        <v>8.1999999999999993</v>
      </c>
      <c r="C27" s="63">
        <v>9.4</v>
      </c>
      <c r="D27" s="63"/>
      <c r="E27" s="63">
        <v>10.199999999999999</v>
      </c>
      <c r="F27" s="63">
        <v>9.1999999999999993</v>
      </c>
      <c r="G27" s="64">
        <v>8.6</v>
      </c>
      <c r="H27" s="64">
        <v>7.2</v>
      </c>
      <c r="I27" s="64">
        <v>8.1</v>
      </c>
      <c r="J27" s="64">
        <v>3.1</v>
      </c>
      <c r="K27" s="57"/>
      <c r="L27" s="113">
        <f t="shared" si="1"/>
        <v>46.400000000000006</v>
      </c>
    </row>
    <row r="28" spans="1:13">
      <c r="A28" s="69" t="s">
        <v>41</v>
      </c>
      <c r="B28" s="63"/>
      <c r="C28" s="63"/>
      <c r="D28" s="63"/>
      <c r="E28" s="63">
        <v>6.6</v>
      </c>
      <c r="F28" s="63">
        <v>5.9</v>
      </c>
      <c r="G28" s="57">
        <v>6.6</v>
      </c>
      <c r="H28" s="64">
        <v>7.3</v>
      </c>
      <c r="I28" s="64">
        <v>8.3000000000000007</v>
      </c>
      <c r="J28" s="64">
        <v>3.6</v>
      </c>
      <c r="K28" s="57"/>
      <c r="L28" s="113">
        <f t="shared" si="1"/>
        <v>38.300000000000004</v>
      </c>
    </row>
    <row r="29" spans="1:13">
      <c r="A29" s="69" t="s">
        <v>42</v>
      </c>
      <c r="B29" s="63"/>
      <c r="C29" s="63"/>
      <c r="D29" s="63"/>
      <c r="E29" s="63">
        <v>5.7</v>
      </c>
      <c r="F29" s="63">
        <v>4.8</v>
      </c>
      <c r="G29" s="57">
        <v>4.8</v>
      </c>
      <c r="H29" s="64">
        <v>5.9</v>
      </c>
      <c r="I29" s="64">
        <v>8.3000000000000007</v>
      </c>
      <c r="J29" s="64">
        <v>3.4</v>
      </c>
      <c r="K29" s="57"/>
      <c r="L29" s="113">
        <f t="shared" si="1"/>
        <v>32.900000000000006</v>
      </c>
    </row>
    <row r="30" spans="1:13">
      <c r="A30" s="69" t="s">
        <v>43</v>
      </c>
      <c r="B30" s="63"/>
      <c r="C30" s="63"/>
      <c r="D30" s="63"/>
      <c r="E30" s="63">
        <v>4.2</v>
      </c>
      <c r="F30" s="63">
        <v>2.1</v>
      </c>
      <c r="G30" s="57">
        <v>3.5</v>
      </c>
      <c r="H30" s="64">
        <v>3.5</v>
      </c>
      <c r="I30" s="64">
        <v>4</v>
      </c>
      <c r="J30" s="64">
        <v>1.7</v>
      </c>
      <c r="K30" s="57"/>
      <c r="L30" s="113">
        <f t="shared" si="1"/>
        <v>19</v>
      </c>
    </row>
    <row r="31" spans="1:13">
      <c r="A31" s="70" t="s">
        <v>20</v>
      </c>
      <c r="B31" s="63">
        <v>5.8</v>
      </c>
      <c r="C31" s="63"/>
      <c r="D31" s="63"/>
      <c r="E31" s="63">
        <v>4</v>
      </c>
      <c r="F31" s="63">
        <v>4.3</v>
      </c>
      <c r="G31" s="64">
        <v>3.9</v>
      </c>
      <c r="H31" s="64">
        <v>3.9</v>
      </c>
      <c r="I31" s="64">
        <v>3.8</v>
      </c>
      <c r="J31" s="64">
        <v>3.2</v>
      </c>
      <c r="K31" s="57"/>
      <c r="L31" s="113">
        <f t="shared" si="1"/>
        <v>23.1</v>
      </c>
    </row>
    <row r="32" spans="1:13" ht="15.75" thickBot="1">
      <c r="A32" s="70" t="s">
        <v>44</v>
      </c>
      <c r="B32" s="63">
        <v>4.3</v>
      </c>
      <c r="C32" s="63">
        <v>4.2</v>
      </c>
      <c r="D32" s="63"/>
      <c r="E32" s="63">
        <v>4.5999999999999996</v>
      </c>
      <c r="F32" s="63">
        <v>4.0999999999999996</v>
      </c>
      <c r="G32" s="64">
        <v>3.8</v>
      </c>
      <c r="H32" s="64">
        <v>4.2</v>
      </c>
      <c r="I32" s="64">
        <v>3.6</v>
      </c>
      <c r="J32" s="64">
        <v>1.7</v>
      </c>
      <c r="K32" s="57"/>
      <c r="L32" s="113">
        <f t="shared" si="1"/>
        <v>22</v>
      </c>
    </row>
    <row r="33" spans="1:19">
      <c r="A33" s="70" t="s">
        <v>45</v>
      </c>
      <c r="B33" s="63">
        <v>4.5</v>
      </c>
      <c r="C33" s="63"/>
      <c r="D33" s="63"/>
      <c r="E33" s="63">
        <v>3.8</v>
      </c>
      <c r="F33" s="63">
        <v>4</v>
      </c>
      <c r="G33" s="57">
        <v>3</v>
      </c>
      <c r="H33" s="64">
        <v>3.5</v>
      </c>
      <c r="I33" s="64">
        <v>5.5</v>
      </c>
      <c r="J33" s="64">
        <v>3.9</v>
      </c>
      <c r="K33" s="57"/>
      <c r="L33" s="113">
        <f t="shared" si="1"/>
        <v>23.7</v>
      </c>
      <c r="N33" s="71"/>
      <c r="O33" s="60">
        <v>2005</v>
      </c>
      <c r="P33" s="60">
        <v>2006</v>
      </c>
      <c r="Q33" s="60">
        <v>2007</v>
      </c>
      <c r="R33" s="60">
        <v>2008</v>
      </c>
      <c r="S33" s="61">
        <v>2009</v>
      </c>
    </row>
    <row r="34" spans="1:19">
      <c r="A34" s="69" t="s">
        <v>46</v>
      </c>
      <c r="B34" s="63">
        <v>7.2</v>
      </c>
      <c r="C34" s="63">
        <v>1.7</v>
      </c>
      <c r="D34" s="63"/>
      <c r="E34" s="63">
        <v>4.8</v>
      </c>
      <c r="F34" s="63">
        <v>5.0999999999999996</v>
      </c>
      <c r="G34" s="64">
        <v>4.9000000000000004</v>
      </c>
      <c r="H34" s="64">
        <v>6.3</v>
      </c>
      <c r="I34" s="64">
        <v>9.8000000000000007</v>
      </c>
      <c r="J34" s="64">
        <v>4.9000000000000004</v>
      </c>
      <c r="K34" s="57"/>
      <c r="L34" s="113">
        <f t="shared" si="1"/>
        <v>35.799999999999997</v>
      </c>
      <c r="N34" s="72" t="s">
        <v>20</v>
      </c>
      <c r="O34" s="73">
        <v>4.3</v>
      </c>
      <c r="P34" s="75">
        <v>3.9</v>
      </c>
      <c r="Q34" s="64">
        <v>3.9</v>
      </c>
      <c r="R34" s="64">
        <v>3.8</v>
      </c>
      <c r="S34" s="76">
        <v>3.2</v>
      </c>
    </row>
    <row r="35" spans="1:19">
      <c r="A35" s="70" t="s">
        <v>17</v>
      </c>
      <c r="B35" s="63">
        <v>4.3</v>
      </c>
      <c r="C35" s="63">
        <v>4.3</v>
      </c>
      <c r="D35" s="63"/>
      <c r="E35" s="57">
        <v>3.5</v>
      </c>
      <c r="F35" s="57">
        <v>3.5</v>
      </c>
      <c r="G35" s="57">
        <v>3.5</v>
      </c>
      <c r="H35" s="64">
        <v>2.2000000000000002</v>
      </c>
      <c r="I35" s="64">
        <v>4.5999999999999996</v>
      </c>
      <c r="J35" s="64">
        <v>1.1000000000000001</v>
      </c>
      <c r="K35" s="57"/>
      <c r="L35" s="113">
        <f t="shared" si="1"/>
        <v>18.399999999999999</v>
      </c>
      <c r="N35" s="72" t="s">
        <v>44</v>
      </c>
      <c r="O35" s="73">
        <v>4.0999999999999996</v>
      </c>
      <c r="P35" s="75">
        <v>3.8</v>
      </c>
      <c r="Q35" s="64">
        <v>4.2</v>
      </c>
      <c r="R35" s="64">
        <v>3.6</v>
      </c>
      <c r="S35" s="76">
        <v>1.7</v>
      </c>
    </row>
    <row r="36" spans="1:19">
      <c r="A36" s="69" t="s">
        <v>47</v>
      </c>
      <c r="B36" s="63"/>
      <c r="C36" s="63"/>
      <c r="D36" s="63"/>
      <c r="E36" s="63">
        <v>3.4</v>
      </c>
      <c r="F36" s="63">
        <v>2.7</v>
      </c>
      <c r="G36" s="57">
        <v>3.1</v>
      </c>
      <c r="H36" s="64">
        <v>4.0999999999999996</v>
      </c>
      <c r="I36" s="64">
        <v>4.5</v>
      </c>
      <c r="J36" s="64">
        <v>2.8</v>
      </c>
      <c r="K36" s="57"/>
      <c r="L36" s="113">
        <f t="shared" si="1"/>
        <v>20.599999999999998</v>
      </c>
      <c r="N36" s="72" t="s">
        <v>45</v>
      </c>
      <c r="O36" s="73">
        <v>4</v>
      </c>
      <c r="P36" s="57">
        <v>3</v>
      </c>
      <c r="Q36" s="64">
        <v>3.5</v>
      </c>
      <c r="R36" s="64">
        <v>5.5</v>
      </c>
      <c r="S36" s="76">
        <v>3.9</v>
      </c>
    </row>
    <row r="37" spans="1:19" ht="30">
      <c r="A37" s="69" t="s">
        <v>48</v>
      </c>
      <c r="B37" s="63">
        <v>4.8</v>
      </c>
      <c r="C37" s="63">
        <v>5.5</v>
      </c>
      <c r="D37" s="63"/>
      <c r="E37" s="63">
        <v>3.5</v>
      </c>
      <c r="F37" s="63">
        <v>3.3</v>
      </c>
      <c r="G37" s="64">
        <v>4.0999999999999996</v>
      </c>
      <c r="H37" s="64">
        <v>5.4</v>
      </c>
      <c r="I37" s="64">
        <v>6.3</v>
      </c>
      <c r="J37" s="64">
        <v>4.0999999999999996</v>
      </c>
      <c r="K37" s="57"/>
      <c r="L37" s="113">
        <f t="shared" si="1"/>
        <v>26.699999999999996</v>
      </c>
      <c r="N37" s="72" t="s">
        <v>17</v>
      </c>
      <c r="O37" s="57">
        <v>3.5</v>
      </c>
      <c r="P37" s="57">
        <v>3.5</v>
      </c>
      <c r="Q37" s="64">
        <v>2.2000000000000002</v>
      </c>
      <c r="R37" s="64">
        <v>4.5999999999999996</v>
      </c>
      <c r="S37" s="76">
        <v>1.1000000000000001</v>
      </c>
    </row>
    <row r="38" spans="1:19">
      <c r="A38" s="70" t="s">
        <v>15</v>
      </c>
      <c r="B38" s="63">
        <v>2.4</v>
      </c>
      <c r="C38" s="63">
        <v>2.5</v>
      </c>
      <c r="D38" s="63"/>
      <c r="E38" s="63">
        <v>3.4</v>
      </c>
      <c r="F38" s="63">
        <v>2.8</v>
      </c>
      <c r="G38" s="64">
        <v>2.7</v>
      </c>
      <c r="H38" s="64">
        <v>2.6</v>
      </c>
      <c r="I38" s="64">
        <v>2.9</v>
      </c>
      <c r="J38" s="64">
        <v>1.9</v>
      </c>
      <c r="K38" s="57"/>
      <c r="L38" s="113">
        <f t="shared" si="1"/>
        <v>16.299999999999997</v>
      </c>
      <c r="N38" s="72" t="s">
        <v>15</v>
      </c>
      <c r="O38" s="73">
        <v>2.8</v>
      </c>
      <c r="P38" s="75">
        <v>2.7</v>
      </c>
      <c r="Q38" s="64">
        <v>2.6</v>
      </c>
      <c r="R38" s="64">
        <v>2.9</v>
      </c>
      <c r="S38" s="76">
        <v>1.9</v>
      </c>
    </row>
    <row r="39" spans="1:19">
      <c r="A39" s="70" t="s">
        <v>49</v>
      </c>
      <c r="B39" s="63">
        <v>9</v>
      </c>
      <c r="C39" s="63">
        <v>6.2</v>
      </c>
      <c r="D39" s="63"/>
      <c r="E39" s="63">
        <v>3</v>
      </c>
      <c r="F39" s="63">
        <v>3</v>
      </c>
      <c r="G39" s="57">
        <v>5.3</v>
      </c>
      <c r="H39" s="64">
        <v>4.9000000000000004</v>
      </c>
      <c r="I39" s="64">
        <v>2.2999999999999998</v>
      </c>
      <c r="J39" s="64">
        <v>-0.8</v>
      </c>
      <c r="K39" s="57"/>
      <c r="L39" s="113">
        <f t="shared" si="1"/>
        <v>17.700000000000003</v>
      </c>
      <c r="N39" s="72" t="s">
        <v>49</v>
      </c>
      <c r="O39" s="73">
        <v>3</v>
      </c>
      <c r="P39" s="57">
        <v>5.3</v>
      </c>
      <c r="Q39" s="64">
        <v>4.9000000000000004</v>
      </c>
      <c r="R39" s="64">
        <v>2.2999999999999998</v>
      </c>
      <c r="S39" s="76">
        <v>-0.8</v>
      </c>
    </row>
    <row r="40" spans="1:19">
      <c r="A40" s="70" t="s">
        <v>50</v>
      </c>
      <c r="B40" s="63">
        <v>3.8</v>
      </c>
      <c r="C40" s="63">
        <v>3.6</v>
      </c>
      <c r="D40" s="63"/>
      <c r="E40" s="63">
        <v>2.5</v>
      </c>
      <c r="F40" s="63">
        <v>2.1</v>
      </c>
      <c r="G40" s="64">
        <v>3.1</v>
      </c>
      <c r="H40" s="64">
        <v>3.6</v>
      </c>
      <c r="I40" s="64">
        <v>3.7</v>
      </c>
      <c r="J40" s="64">
        <v>2.2999999999999998</v>
      </c>
      <c r="K40" s="57"/>
      <c r="L40" s="113">
        <f t="shared" si="1"/>
        <v>17.3</v>
      </c>
      <c r="N40" s="72" t="s">
        <v>50</v>
      </c>
      <c r="O40" s="73">
        <v>2.1</v>
      </c>
      <c r="P40" s="75">
        <v>3.1</v>
      </c>
      <c r="Q40" s="64">
        <v>3.6</v>
      </c>
      <c r="R40" s="64">
        <v>3.7</v>
      </c>
      <c r="S40" s="76">
        <v>2.2999999999999998</v>
      </c>
    </row>
    <row r="41" spans="1:19">
      <c r="A41" s="69" t="s">
        <v>51</v>
      </c>
      <c r="B41" s="63">
        <v>5.2</v>
      </c>
      <c r="C41" s="63">
        <v>7</v>
      </c>
      <c r="D41" s="63"/>
      <c r="E41" s="63">
        <v>2.8</v>
      </c>
      <c r="F41" s="63">
        <v>2.2999999999999998</v>
      </c>
      <c r="G41" s="64">
        <v>5.7</v>
      </c>
      <c r="H41" s="64">
        <v>5.4</v>
      </c>
      <c r="I41" s="64">
        <v>6.2</v>
      </c>
      <c r="J41" s="64">
        <v>5.7</v>
      </c>
      <c r="K41" s="57"/>
      <c r="L41" s="113">
        <f t="shared" si="1"/>
        <v>28.1</v>
      </c>
      <c r="N41" s="72" t="s">
        <v>53</v>
      </c>
      <c r="O41" s="73">
        <v>2.1</v>
      </c>
      <c r="P41" s="75">
        <v>3.2</v>
      </c>
      <c r="Q41" s="64">
        <v>4</v>
      </c>
      <c r="R41" s="64">
        <v>4.4000000000000004</v>
      </c>
      <c r="S41" s="76">
        <v>2.1</v>
      </c>
    </row>
    <row r="42" spans="1:19">
      <c r="A42" s="69" t="s">
        <v>52</v>
      </c>
      <c r="B42" s="63">
        <v>3</v>
      </c>
      <c r="C42" s="63"/>
      <c r="D42" s="63"/>
      <c r="E42" s="63">
        <v>3.2</v>
      </c>
      <c r="F42" s="63">
        <v>3.1</v>
      </c>
      <c r="G42" s="57">
        <v>3.1</v>
      </c>
      <c r="H42" s="64">
        <v>3.3</v>
      </c>
      <c r="I42" s="64">
        <v>4.0999999999999996</v>
      </c>
      <c r="J42" s="64">
        <v>3.3</v>
      </c>
      <c r="K42" s="57"/>
      <c r="L42" s="113">
        <f t="shared" si="1"/>
        <v>20.099999999999998</v>
      </c>
      <c r="N42" s="72" t="s">
        <v>56</v>
      </c>
      <c r="O42" s="73">
        <v>0.5</v>
      </c>
      <c r="P42" s="75">
        <v>0.7</v>
      </c>
      <c r="Q42" s="64">
        <v>1.3</v>
      </c>
      <c r="R42" s="64">
        <v>2.2999999999999998</v>
      </c>
      <c r="S42" s="76">
        <v>-0.3</v>
      </c>
    </row>
    <row r="43" spans="1:19" ht="30">
      <c r="A43" s="69" t="s">
        <v>54</v>
      </c>
      <c r="B43" s="63">
        <v>3.3</v>
      </c>
      <c r="C43" s="63">
        <v>4.4000000000000004</v>
      </c>
      <c r="D43" s="63"/>
      <c r="E43" s="63">
        <v>2.1</v>
      </c>
      <c r="F43" s="63" t="s">
        <v>55</v>
      </c>
      <c r="G43" s="64">
        <v>2.6</v>
      </c>
      <c r="H43" s="64">
        <v>3.2</v>
      </c>
      <c r="I43" s="64">
        <v>2.9</v>
      </c>
      <c r="J43" s="57"/>
      <c r="K43" s="57"/>
      <c r="L43" s="113">
        <f t="shared" si="1"/>
        <v>10.8</v>
      </c>
      <c r="N43" s="72" t="s">
        <v>58</v>
      </c>
      <c r="O43" s="57"/>
      <c r="P43" s="73">
        <v>5.7</v>
      </c>
      <c r="Q43" s="74">
        <v>6.5</v>
      </c>
      <c r="R43" s="64">
        <v>7.7</v>
      </c>
      <c r="S43" s="76">
        <v>8.3000000000000007</v>
      </c>
    </row>
    <row r="44" spans="1:19" ht="15.75" thickBot="1">
      <c r="A44" s="69" t="s">
        <v>57</v>
      </c>
      <c r="B44" s="63">
        <v>4.7</v>
      </c>
      <c r="C44" s="63">
        <v>2.7</v>
      </c>
      <c r="D44" s="63"/>
      <c r="E44" s="63">
        <v>2.1</v>
      </c>
      <c r="F44" s="63">
        <v>1.3</v>
      </c>
      <c r="G44" s="57"/>
      <c r="H44" s="57"/>
      <c r="I44" s="57"/>
      <c r="J44" s="57"/>
      <c r="K44" s="57"/>
      <c r="L44" s="113">
        <f t="shared" si="1"/>
        <v>3.4000000000000004</v>
      </c>
      <c r="N44" s="77" t="s">
        <v>60</v>
      </c>
      <c r="O44" s="78">
        <v>2.6</v>
      </c>
      <c r="P44" s="79">
        <v>3.5</v>
      </c>
      <c r="Q44" s="80">
        <v>3.7</v>
      </c>
      <c r="R44" s="80">
        <v>4.2</v>
      </c>
      <c r="S44" s="81">
        <v>2.2999999999999998</v>
      </c>
    </row>
    <row r="45" spans="1:19">
      <c r="A45" s="69" t="s">
        <v>59</v>
      </c>
      <c r="B45" s="63">
        <v>3.7</v>
      </c>
      <c r="C45" s="63">
        <v>3.8</v>
      </c>
      <c r="D45" s="63"/>
      <c r="E45" s="63">
        <v>2.8</v>
      </c>
      <c r="F45" s="63">
        <v>2.7</v>
      </c>
      <c r="G45" s="64">
        <v>4.5</v>
      </c>
      <c r="H45" s="64">
        <v>4.0999999999999996</v>
      </c>
      <c r="I45" s="64">
        <v>5.0999999999999996</v>
      </c>
      <c r="J45" s="57"/>
      <c r="K45" s="57"/>
      <c r="L45" s="113">
        <f t="shared" si="1"/>
        <v>19.2</v>
      </c>
    </row>
    <row r="46" spans="1:19">
      <c r="A46" s="70" t="s">
        <v>53</v>
      </c>
      <c r="B46" s="63">
        <v>3</v>
      </c>
      <c r="C46" s="63">
        <v>2.7</v>
      </c>
      <c r="D46" s="63"/>
      <c r="E46" s="63">
        <v>2.1</v>
      </c>
      <c r="F46" s="63">
        <v>2.1</v>
      </c>
      <c r="G46" s="64">
        <v>3.2</v>
      </c>
      <c r="H46" s="64">
        <v>4</v>
      </c>
      <c r="I46" s="64">
        <v>4.4000000000000004</v>
      </c>
      <c r="J46" s="64">
        <v>2.1</v>
      </c>
      <c r="K46" s="57"/>
      <c r="L46" s="113">
        <f t="shared" si="1"/>
        <v>17.900000000000002</v>
      </c>
    </row>
    <row r="47" spans="1:19">
      <c r="A47" s="69" t="s">
        <v>61</v>
      </c>
      <c r="B47" s="63"/>
      <c r="C47" s="63"/>
      <c r="D47" s="63"/>
      <c r="E47" s="63">
        <v>0.5</v>
      </c>
      <c r="F47" s="82">
        <v>1.4</v>
      </c>
      <c r="G47" s="57">
        <v>2.2000000000000002</v>
      </c>
      <c r="H47" s="64">
        <v>1</v>
      </c>
      <c r="I47" s="64">
        <v>3.3</v>
      </c>
      <c r="J47" s="64">
        <v>2.8</v>
      </c>
      <c r="K47" s="57"/>
      <c r="L47" s="113">
        <f t="shared" si="1"/>
        <v>11.2</v>
      </c>
    </row>
    <row r="48" spans="1:19">
      <c r="A48" s="70" t="s">
        <v>56</v>
      </c>
      <c r="B48" s="63">
        <v>1.9</v>
      </c>
      <c r="C48" s="63">
        <v>1.7</v>
      </c>
      <c r="D48" s="63"/>
      <c r="E48" s="63">
        <v>0.1</v>
      </c>
      <c r="F48" s="63">
        <v>0.5</v>
      </c>
      <c r="G48" s="64">
        <v>0.7</v>
      </c>
      <c r="H48" s="64">
        <v>1.3</v>
      </c>
      <c r="I48" s="64">
        <v>2.2999999999999998</v>
      </c>
      <c r="J48" s="64">
        <v>-0.3</v>
      </c>
      <c r="K48" s="57"/>
      <c r="L48" s="113">
        <f t="shared" si="1"/>
        <v>4.5999999999999996</v>
      </c>
    </row>
    <row r="49" spans="1:12">
      <c r="A49" s="70" t="s">
        <v>58</v>
      </c>
      <c r="B49" s="63"/>
      <c r="C49" s="63"/>
      <c r="D49" s="63"/>
      <c r="E49" s="63">
        <v>5.2</v>
      </c>
      <c r="F49" s="63">
        <v>5.7</v>
      </c>
      <c r="G49" s="64">
        <v>6.5</v>
      </c>
      <c r="H49" s="64">
        <v>7.7</v>
      </c>
      <c r="I49" s="64">
        <v>8.3000000000000007</v>
      </c>
      <c r="J49" s="57"/>
      <c r="K49" s="57"/>
      <c r="L49" s="113">
        <f t="shared" si="1"/>
        <v>33.4</v>
      </c>
    </row>
    <row r="50" spans="1:12">
      <c r="A50" s="69" t="s">
        <v>62</v>
      </c>
      <c r="B50" s="63"/>
      <c r="C50" s="63"/>
      <c r="D50" s="63"/>
      <c r="E50" s="63">
        <v>4.3</v>
      </c>
      <c r="F50" s="63">
        <v>5.0999999999999996</v>
      </c>
      <c r="G50" s="64">
        <v>5.9</v>
      </c>
      <c r="H50" s="64">
        <v>7.8</v>
      </c>
      <c r="I50" s="64">
        <v>8.5</v>
      </c>
      <c r="J50" s="64">
        <v>1.8</v>
      </c>
      <c r="K50" s="57"/>
      <c r="L50" s="113">
        <f t="shared" si="1"/>
        <v>33.4</v>
      </c>
    </row>
    <row r="51" spans="1:12">
      <c r="A51" s="69" t="s">
        <v>63</v>
      </c>
      <c r="B51" s="63"/>
      <c r="C51" s="63"/>
      <c r="D51" s="63"/>
      <c r="E51" s="63">
        <v>2.9</v>
      </c>
      <c r="F51" s="63">
        <v>2.7</v>
      </c>
      <c r="G51" s="64">
        <v>3.5</v>
      </c>
      <c r="H51" s="64">
        <v>3.7</v>
      </c>
      <c r="I51" s="64">
        <v>4.0999999999999996</v>
      </c>
      <c r="J51" s="64">
        <v>2.4</v>
      </c>
      <c r="K51" s="57"/>
      <c r="L51" s="113">
        <f t="shared" si="1"/>
        <v>19.299999999999997</v>
      </c>
    </row>
    <row r="52" spans="1:12">
      <c r="A52" s="69" t="s">
        <v>64</v>
      </c>
      <c r="B52" s="63"/>
      <c r="C52" s="63"/>
      <c r="D52" s="63"/>
      <c r="E52" s="63">
        <v>2.9</v>
      </c>
      <c r="F52" s="63">
        <v>2.7</v>
      </c>
      <c r="G52" s="64">
        <v>3.4</v>
      </c>
      <c r="H52" s="64">
        <v>3.6</v>
      </c>
      <c r="I52" s="64">
        <v>4.2</v>
      </c>
      <c r="J52" s="57"/>
      <c r="K52" s="57"/>
      <c r="L52" s="113">
        <f t="shared" si="1"/>
        <v>16.8</v>
      </c>
    </row>
    <row r="53" spans="1:12">
      <c r="A53" s="70" t="s">
        <v>60</v>
      </c>
      <c r="B53" s="63"/>
      <c r="C53" s="63"/>
      <c r="D53" s="63"/>
      <c r="E53" s="63">
        <v>2.7</v>
      </c>
      <c r="F53" s="63">
        <v>2.6</v>
      </c>
      <c r="G53" s="64">
        <v>3.5</v>
      </c>
      <c r="H53" s="64">
        <v>3.7</v>
      </c>
      <c r="I53" s="64">
        <v>4.2</v>
      </c>
      <c r="J53" s="64">
        <v>2.2999999999999998</v>
      </c>
      <c r="K53" s="57"/>
      <c r="L53" s="113">
        <f t="shared" si="1"/>
        <v>19</v>
      </c>
    </row>
    <row r="54" spans="1:12" ht="30.75" thickBot="1">
      <c r="A54" s="83" t="s">
        <v>65</v>
      </c>
      <c r="B54" s="84"/>
      <c r="C54" s="84"/>
      <c r="D54" s="84"/>
      <c r="E54" s="84">
        <v>6.4</v>
      </c>
      <c r="F54" s="84">
        <v>7.7</v>
      </c>
      <c r="G54" s="58"/>
      <c r="H54" s="58"/>
      <c r="I54" s="58"/>
      <c r="J54" s="58"/>
      <c r="K54" s="58"/>
      <c r="L54" s="114">
        <f t="shared" si="1"/>
        <v>14.100000000000001</v>
      </c>
    </row>
  </sheetData>
  <mergeCells count="4">
    <mergeCell ref="A1:F1"/>
    <mergeCell ref="A19:A20"/>
    <mergeCell ref="B19:K19"/>
    <mergeCell ref="B3:K3"/>
  </mergeCells>
  <phoneticPr fontId="0" type="noConversion"/>
  <pageMargins left="0.7" right="0.7" top="0.75" bottom="0.75" header="0.3" footer="0.3"/>
  <pageSetup paperSize="9" scale="54" orientation="landscape" r:id="rId1"/>
  <rowBreaks count="1" manualBreakCount="1">
    <brk id="17" max="16383" man="1"/>
  </rowBreaks>
  <colBreaks count="1" manualBreakCount="1">
    <brk id="13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prix d'un vélo</vt:lpstr>
      <vt:lpstr>inflation UE</vt:lpstr>
      <vt:lpstr>chiffres bruts indice santé</vt:lpstr>
      <vt:lpstr>graph indices</vt:lpstr>
      <vt:lpstr>UE évolution salariale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x75juytt</dc:creator>
  <cp:lastModifiedBy>Julien U</cp:lastModifiedBy>
  <cp:lastPrinted>2011-06-17T10:48:55Z</cp:lastPrinted>
  <dcterms:created xsi:type="dcterms:W3CDTF">2011-04-27T07:33:15Z</dcterms:created>
  <dcterms:modified xsi:type="dcterms:W3CDTF">2011-06-21T14:55:19Z</dcterms:modified>
</cp:coreProperties>
</file>